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erver2\Отходы\ТЕР.СХЕМА\ТС с 2025 года по 775 Постановлению\изменение потоков\"/>
    </mc:Choice>
  </mc:AlternateContent>
  <xr:revisionPtr revIDLastSave="0" documentId="13_ncr:1_{DFA54CEC-56BA-4FC0-A9E5-D75523DBF8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2" l="1"/>
  <c r="I71" i="12"/>
  <c r="M72" i="12"/>
  <c r="M71" i="12" s="1"/>
  <c r="K78" i="12"/>
  <c r="M73" i="12"/>
  <c r="M77" i="12"/>
  <c r="W73" i="12"/>
  <c r="U73" i="12"/>
  <c r="S73" i="12"/>
  <c r="Q73" i="12"/>
  <c r="O73" i="12"/>
  <c r="O71" i="12" s="1"/>
  <c r="O77" i="12"/>
  <c r="Q77" i="12"/>
  <c r="S77" i="12"/>
  <c r="U77" i="12"/>
  <c r="S55" i="12"/>
  <c r="V69" i="12"/>
  <c r="S72" i="12"/>
  <c r="W72" i="12"/>
  <c r="W71" i="12" l="1"/>
  <c r="G71" i="12"/>
  <c r="H69" i="12"/>
  <c r="K65" i="12"/>
  <c r="F69" i="12"/>
  <c r="W67" i="12" l="1"/>
  <c r="W68" i="12"/>
  <c r="U68" i="12"/>
  <c r="S68" i="12"/>
  <c r="M68" i="12"/>
  <c r="O68" i="12"/>
  <c r="Q68" i="12"/>
  <c r="U67" i="12"/>
  <c r="U66" i="12"/>
  <c r="K64" i="12"/>
  <c r="S67" i="12"/>
  <c r="Q67" i="12"/>
  <c r="O67" i="12"/>
  <c r="W66" i="12"/>
  <c r="S66" i="12"/>
  <c r="Q66" i="12"/>
  <c r="O66" i="12"/>
  <c r="M67" i="12"/>
  <c r="M66" i="12"/>
  <c r="K68" i="12"/>
  <c r="K67" i="12"/>
  <c r="I67" i="12"/>
  <c r="I65" i="12"/>
  <c r="I64" i="12" s="1"/>
  <c r="G65" i="12"/>
  <c r="J69" i="12"/>
  <c r="L69" i="12"/>
  <c r="U71" i="12"/>
  <c r="S71" i="12"/>
  <c r="Q71" i="12"/>
  <c r="W70" i="12"/>
  <c r="S65" i="12"/>
  <c r="S64" i="12" s="1"/>
  <c r="T69" i="12"/>
  <c r="R69" i="12"/>
  <c r="P69" i="12"/>
  <c r="N69" i="12"/>
  <c r="Q65" i="12"/>
  <c r="Q64" i="12" l="1"/>
  <c r="M70" i="12"/>
  <c r="U70" i="12" l="1"/>
  <c r="S70" i="12"/>
  <c r="Q70" i="12"/>
  <c r="O70" i="12"/>
  <c r="W65" i="12" l="1"/>
  <c r="W64" i="12" s="1"/>
  <c r="U65" i="12"/>
  <c r="U64" i="12" s="1"/>
  <c r="O65" i="12"/>
  <c r="O64" i="12" s="1"/>
  <c r="M65" i="12"/>
  <c r="M64" i="12" s="1"/>
  <c r="G64" i="12"/>
  <c r="C71" i="12" l="1"/>
  <c r="W55" i="12" l="1"/>
  <c r="U55" i="12"/>
  <c r="Q55" i="12"/>
  <c r="O55" i="12"/>
  <c r="M55" i="12"/>
  <c r="K55" i="12"/>
  <c r="I55" i="12"/>
  <c r="G55" i="12"/>
</calcChain>
</file>

<file path=xl/sharedStrings.xml><?xml version="1.0" encoding="utf-8"?>
<sst xmlns="http://schemas.openxmlformats.org/spreadsheetml/2006/main" count="752" uniqueCount="95">
  <si>
    <t>Наименование зоны деятельности регионального оператора</t>
  </si>
  <si>
    <r>
      <t xml:space="preserve">Масса ТКО и отходов после обработки ТКО, </t>
    </r>
    <r>
      <rPr>
        <b/>
        <sz val="11"/>
        <color rgb="FFFF0000"/>
        <rFont val="Times New Roman"/>
        <family val="1"/>
        <charset val="204"/>
      </rPr>
      <t>накопленных</t>
    </r>
    <r>
      <rPr>
        <b/>
        <sz val="11"/>
        <color theme="1"/>
        <rFont val="Times New Roman"/>
        <family val="1"/>
        <charset val="204"/>
      </rPr>
      <t xml:space="preserve"> на начало года, в том числе в разбивке по объектам обработки, обезвреживания, утилизации, размещения, перегрузки ТКО, на которых происходит накопление ТКО, тыс. тонн</t>
    </r>
  </si>
  <si>
    <t>Наименование регионального оператора по обращению с ТКО</t>
  </si>
  <si>
    <t>АО "КУПРИТ"</t>
  </si>
  <si>
    <t>Вся территория Кировской области</t>
  </si>
  <si>
    <r>
      <t xml:space="preserve">Масса </t>
    </r>
    <r>
      <rPr>
        <b/>
        <sz val="11"/>
        <color rgb="FFFF0000"/>
        <rFont val="Times New Roman"/>
        <family val="1"/>
        <charset val="204"/>
      </rPr>
      <t>образованных</t>
    </r>
    <r>
      <rPr>
        <b/>
        <sz val="11"/>
        <color theme="1"/>
        <rFont val="Times New Roman"/>
        <family val="1"/>
        <charset val="204"/>
      </rPr>
      <t xml:space="preserve"> ТКО, в том числе в разбивке по муниципальным образованиям или частям муниципальных образований, тыс. тонн</t>
    </r>
  </si>
  <si>
    <t>Городской округ "Город Киров"</t>
  </si>
  <si>
    <t>Городской округ "Город Вятские Поляны"</t>
  </si>
  <si>
    <t>Городской округ "Город Кирово-Чепецк"</t>
  </si>
  <si>
    <t>Городской округ "Город Котельнич"</t>
  </si>
  <si>
    <t>Городской округ "Город Слободской"</t>
  </si>
  <si>
    <t>Городской округ Первомайский</t>
  </si>
  <si>
    <t>Арбажский муниципальный округ</t>
  </si>
  <si>
    <t>Богородский муниципальный округ</t>
  </si>
  <si>
    <t>Кикнурский муниципальный округ</t>
  </si>
  <si>
    <t>Санчурский муниципальный округ</t>
  </si>
  <si>
    <t>Свечинский муниципальный округ</t>
  </si>
  <si>
    <t>Фаленский муниципальный округ</t>
  </si>
  <si>
    <t>Белохолуницкий муниципальный район</t>
  </si>
  <si>
    <t>Верхошижемский муниципальный район</t>
  </si>
  <si>
    <t>Вятскополянский муниципальный район</t>
  </si>
  <si>
    <t>Даровской муниципальный район</t>
  </si>
  <si>
    <t>Зуевский муниципальный район</t>
  </si>
  <si>
    <t>Кильмезский муниципальный район</t>
  </si>
  <si>
    <t>Кирово-Чепецкий муниципальный район</t>
  </si>
  <si>
    <t>Котельничский муниципальный район</t>
  </si>
  <si>
    <t>Куменский муниципальный район</t>
  </si>
  <si>
    <t>Малмыжский муниципальный район</t>
  </si>
  <si>
    <t>Нагорский муниципальный район</t>
  </si>
  <si>
    <t>Нолинский муниципальный район</t>
  </si>
  <si>
    <t>Омутнинский муниципальный район</t>
  </si>
  <si>
    <t>Оричевский муниципальный район</t>
  </si>
  <si>
    <t>Орловский муниципальный район</t>
  </si>
  <si>
    <t>Подосиновский муниципальный район</t>
  </si>
  <si>
    <t>Слободской муниципальный район</t>
  </si>
  <si>
    <t>Советский муниципальный район</t>
  </si>
  <si>
    <t>Сунский муниципальный район</t>
  </si>
  <si>
    <t>Тужинский муниципальный район</t>
  </si>
  <si>
    <t>Уржумский муниципальный район</t>
  </si>
  <si>
    <t>Шабалинский муниципальный район</t>
  </si>
  <si>
    <t>Юрьянский муниципальный район</t>
  </si>
  <si>
    <t>Яранский муниципальный район</t>
  </si>
  <si>
    <t>Итог</t>
  </si>
  <si>
    <r>
      <t>Масса ТКО, направленных на</t>
    </r>
    <r>
      <rPr>
        <b/>
        <sz val="11"/>
        <color rgb="FFFF0000"/>
        <rFont val="Times New Roman"/>
        <family val="1"/>
        <charset val="204"/>
      </rPr>
      <t xml:space="preserve"> обработку</t>
    </r>
    <r>
      <rPr>
        <b/>
        <sz val="11"/>
        <color theme="1"/>
        <rFont val="Times New Roman"/>
        <family val="1"/>
        <charset val="204"/>
      </rPr>
      <t>, в том числе в разбивке по объектам обработки ТКО, тыс. тонн</t>
    </r>
  </si>
  <si>
    <r>
      <t xml:space="preserve">Масса ТКО и отходов после обработки ТКО, направленных на </t>
    </r>
    <r>
      <rPr>
        <b/>
        <sz val="11"/>
        <color rgb="FFFF0000"/>
        <rFont val="Times New Roman"/>
        <family val="1"/>
        <charset val="204"/>
      </rPr>
      <t>утилизацию</t>
    </r>
    <r>
      <rPr>
        <b/>
        <sz val="11"/>
        <color theme="1"/>
        <rFont val="Times New Roman"/>
        <family val="1"/>
        <charset val="204"/>
      </rPr>
      <t>, включая массу ТКО и отходов после обработки ТКО, направленных на энергетическую утилизацию, в том числе в разбивке по объектам утилизации ТКО, тыс. тонн</t>
    </r>
  </si>
  <si>
    <t>Масса естественных потерь компонентного состава в ТКО, связанная с уменьшением массы ТКО на объекте обработки, обезвреживания, утилизации ТКО (за исключением энергетической утилизации ТКО) в связи с уменьшением влаги в составе отходов и другими факторами, тыс. тонн</t>
  </si>
  <si>
    <r>
      <t xml:space="preserve">Масса ТКО и отходов после обработки ТКО, направленных на </t>
    </r>
    <r>
      <rPr>
        <b/>
        <sz val="11"/>
        <color rgb="FFFF0000"/>
        <rFont val="Times New Roman"/>
        <family val="1"/>
        <charset val="204"/>
      </rPr>
      <t>обезвреживание</t>
    </r>
    <r>
      <rPr>
        <b/>
        <sz val="11"/>
        <color theme="1"/>
        <rFont val="Times New Roman"/>
        <family val="1"/>
        <charset val="204"/>
      </rPr>
      <t>, в том числе в разбивке по объектам обезвреживания ТКО, тыс. тонн</t>
    </r>
  </si>
  <si>
    <r>
      <t xml:space="preserve">Масса ТКО и отходов после обработки ТКО, направленных </t>
    </r>
    <r>
      <rPr>
        <b/>
        <sz val="11"/>
        <color rgb="FFFF0000"/>
        <rFont val="Times New Roman"/>
        <family val="1"/>
        <charset val="204"/>
      </rPr>
      <t>на размещение</t>
    </r>
    <r>
      <rPr>
        <b/>
        <sz val="11"/>
        <color theme="1"/>
        <rFont val="Times New Roman"/>
        <family val="1"/>
        <charset val="204"/>
      </rPr>
      <t>, в том числе в разбивке по объектам размещения ТКО, тыс. тонн</t>
    </r>
  </si>
  <si>
    <t>Изменение массы ТКО и отходов после обработки ТКО, направленных на накопление за год, тыс. тонн</t>
  </si>
  <si>
    <r>
      <t xml:space="preserve">Масса ТКО, </t>
    </r>
    <r>
      <rPr>
        <b/>
        <sz val="11"/>
        <color rgb="FFFF0000"/>
        <rFont val="Times New Roman"/>
        <family val="1"/>
        <charset val="204"/>
      </rPr>
      <t xml:space="preserve">направленных в другие субъекты </t>
    </r>
    <r>
      <rPr>
        <b/>
        <sz val="11"/>
        <color theme="1"/>
        <rFont val="Times New Roman"/>
        <family val="1"/>
        <charset val="204"/>
      </rPr>
      <t>РФ, в том числе в разбивке по субъектам РФ, и в другие зоны деятельности региональных операторов, в том числе в разбивке по зонам деятельности региональных операторов, тыс. тонн</t>
    </r>
  </si>
  <si>
    <t>Год</t>
  </si>
  <si>
    <t>Комплексный объект по обращению с твердыми коммунальными отходами (КПО Центральный)</t>
  </si>
  <si>
    <t>Комплексный объект по обращению с твердыми коммунальными отходами (КПО «Центральный»)</t>
  </si>
  <si>
    <t>Комплексный объект по обращению с твердыми коммунальными отходами в Вятскополянском районе Кировской области</t>
  </si>
  <si>
    <t>Мусоросортировочная станция в Лузском муниципальном округе Кировской области</t>
  </si>
  <si>
    <t>Мусоросортировочная станция в Шабалинском районе Кировской области</t>
  </si>
  <si>
    <t>Комплексный объект по обращению с твердыми коммунальными отходами в Яранском районе Кировской области</t>
  </si>
  <si>
    <t>Комплексный объект по обращению с твердыми коммунальными отходами в Нолинском районе Кировской области</t>
  </si>
  <si>
    <t>Мусоросортировочная станция в Зуевском районе Кировской области</t>
  </si>
  <si>
    <t>Мусоросортировочная станция в Омутнинском районе Кировской области</t>
  </si>
  <si>
    <t>Инсинератор г. Луза</t>
  </si>
  <si>
    <t>Комплексный объект по обращению с твердыми коммунальными отходами (КПО Центральный) (по утилизации)</t>
  </si>
  <si>
    <t>Полигон ТБО "Афанасьево"/ Полигон ТБО п. Афанасьево</t>
  </si>
  <si>
    <t>Полигон ТБО п. Пасегово Белохолуницкого района/ Сооружение полигона твердых бытовых отходов (1 очередь)</t>
  </si>
  <si>
    <t>Полигон твердых бытовых отходов (1 очередь) пгт Богородское/ Полигон твердых бытовых отходов (1 очередь) пгт Богородское, богородский район Кировской области</t>
  </si>
  <si>
    <t>Сооружение для захоронения отходов Кикнур/ Сооружение для захоронения отходов</t>
  </si>
  <si>
    <t>Полигон ТБО г. Вятские поляны/ Пполигон ТБО г. Вятские Поляны</t>
  </si>
  <si>
    <t>Полигон ТБО пгт Нагорск/ Полигон ТБО пгт Нагорск</t>
  </si>
  <si>
    <t>Полигон ТБО для пгт Оричи/ Полигон твердых бытовых отходов для п.г.т. Оричи</t>
  </si>
  <si>
    <t>Полигон ТБО д. Антипичи Орловского района/ Полигон для твердых бытовых отходов</t>
  </si>
  <si>
    <t>Полигон ТБО Пижанский район/ полигон ТБО</t>
  </si>
  <si>
    <t>Полигон для твердых бытовых отходов в районе сельского поселения Ленинское Слободского района Кировской области/ Полигон для твердых бытовых отходов в районе сельского поселения Ленинское Слободского района Кировской области</t>
  </si>
  <si>
    <t>Полигон ООО "ТехноТрейд" (свалка ТБО пгт Суна)/ Свалка ТБО пгт Суна</t>
  </si>
  <si>
    <t>Межмуниципальный полигон твердых бытовых отходов для Свечинского и Шабалиинского районов Кировской области</t>
  </si>
  <si>
    <t>Полигон ПО и ТБО г Зуевка/ Полигон ПО и ТБО г. Зуевка</t>
  </si>
  <si>
    <t>Комплексный объект по обращению с твердыми коммунальными отходами в Нолинском районе Кировской области (размещение)</t>
  </si>
  <si>
    <t>Комплексный объект по обращению с твердыми коммунальными отходами в Яранском районе Кировской области (размещение)</t>
  </si>
  <si>
    <t>Комплексный объект по обращению с твердыми коммунальными отходами в Вятскополянском районе Кировской области (размещение)</t>
  </si>
  <si>
    <t>Верхнекамский муниципальный округ</t>
  </si>
  <si>
    <t>Лебяжский муниципальный округ</t>
  </si>
  <si>
    <t>Лузский муниципальный округ</t>
  </si>
  <si>
    <t>Мурашинский муниципальный округ</t>
  </si>
  <si>
    <t>Немский муниципальный округ</t>
  </si>
  <si>
    <t>Опаринский муниципальный окрук</t>
  </si>
  <si>
    <t>Пижанский муниципальный округ</t>
  </si>
  <si>
    <t>Унинский муниципальный округ</t>
  </si>
  <si>
    <t>Афанасьевский муниципальный округ</t>
  </si>
  <si>
    <t>Полигон твердых бытовых отходов 
(г. Яранск)/ Полигон твердых бытовых отходов</t>
  </si>
  <si>
    <t>Полигон ООО "ТехноТрейд" (свалка ТБО 
пгт Суна)/ Свалка ТБО пгт Суна</t>
  </si>
  <si>
    <t>Полигон ПО и ТБО г. Зуевка
43-00029-З-00592-250914</t>
  </si>
  <si>
    <t>Комплексный объект по обращению с твердыми коммунальными отходами в Вятскополянском районе Кировской области (утилизация)</t>
  </si>
  <si>
    <t>Комплексный объект по обращению с твердыми коммунальными отходами в Яранском районе Кировской области (утилизация)</t>
  </si>
  <si>
    <t>Комплексный объект по обращению с твердыми коммунальными отходами (КПО Центральный) (утилизация)</t>
  </si>
  <si>
    <t>Комплексный объект по обращению с твердыми коммунальными отходами в Нолинском районе Кировской области (утилизация)</t>
  </si>
  <si>
    <t>Объект размещения отходов  "Центральный"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</si>
</sst>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2020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64" fontId="7" fillId="2" borderId="1" xfId="2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7" fillId="4" borderId="1" xfId="0" applyNumberFormat="1" applyFont="1" applyFill="1" applyBorder="1" applyAlignment="1">
      <alignment horizontal="center" vertical="center" wrapText="1"/>
    </xf>
    <xf numFmtId="164" fontId="0" fillId="4" borderId="0" xfId="0" applyNumberFormat="1" applyFill="1"/>
    <xf numFmtId="164" fontId="7" fillId="5" borderId="1" xfId="2" applyNumberFormat="1" applyFont="1" applyFill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164" fontId="13" fillId="2" borderId="1" xfId="2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0" fillId="0" borderId="1" xfId="0" applyBorder="1"/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  <protection locked="0"/>
    </xf>
    <xf numFmtId="164" fontId="13" fillId="0" borderId="1" xfId="2" applyNumberFormat="1" applyFont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64" fontId="2" fillId="4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64" fontId="1" fillId="2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7" fillId="4" borderId="1" xfId="2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_А.1.2" xfId="2" xr:uid="{4FE0DF76-91CC-4348-B414-72E3F8F487A2}"/>
    <cellStyle name="Обычный 3_Таблица А.2.4. Прогноз_образования_ТКО" xfId="1" xr:uid="{3F904246-27C7-4FCD-BCA4-62161982D3BF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184-7354-462C-A33B-82CAA97BC61F}">
  <sheetPr>
    <pageSetUpPr fitToPage="1"/>
  </sheetPr>
  <dimension ref="A1:W199"/>
  <sheetViews>
    <sheetView tabSelected="1" topLeftCell="A67" zoomScale="60" zoomScaleNormal="60" workbookViewId="0">
      <pane xSplit="1" topLeftCell="I1" activePane="topRight" state="frozen"/>
      <selection activeCell="A76" sqref="A76"/>
      <selection pane="topRight" activeCell="U64" sqref="U64"/>
    </sheetView>
  </sheetViews>
  <sheetFormatPr defaultRowHeight="15" x14ac:dyDescent="0.25"/>
  <cols>
    <col min="1" max="1" width="56.5703125" customWidth="1"/>
    <col min="2" max="2" width="44.42578125" hidden="1" customWidth="1"/>
    <col min="3" max="3" width="11" hidden="1" customWidth="1"/>
    <col min="4" max="4" width="44.42578125" customWidth="1"/>
    <col min="5" max="5" width="11" style="9" customWidth="1"/>
    <col min="6" max="6" width="44.28515625" customWidth="1"/>
    <col min="7" max="7" width="11.140625" style="11" bestFit="1" customWidth="1"/>
    <col min="8" max="8" width="44" customWidth="1"/>
    <col min="9" max="9" width="11.140625" bestFit="1" customWidth="1"/>
    <col min="10" max="10" width="42.28515625" customWidth="1"/>
    <col min="11" max="11" width="11.140625" bestFit="1" customWidth="1"/>
    <col min="12" max="12" width="42.7109375" customWidth="1"/>
    <col min="13" max="13" width="11.140625" bestFit="1" customWidth="1"/>
    <col min="14" max="14" width="43.85546875" customWidth="1"/>
    <col min="15" max="15" width="10.85546875" style="9" customWidth="1"/>
    <col min="16" max="16" width="42.7109375" customWidth="1"/>
    <col min="17" max="17" width="12.140625" customWidth="1"/>
    <col min="18" max="18" width="42.28515625" customWidth="1"/>
    <col min="19" max="19" width="11.140625" bestFit="1" customWidth="1"/>
    <col min="20" max="20" width="42.7109375" customWidth="1"/>
    <col min="21" max="21" width="11.140625" bestFit="1" customWidth="1"/>
    <col min="22" max="22" width="44" customWidth="1"/>
    <col min="23" max="23" width="11.140625" style="20" bestFit="1" customWidth="1"/>
  </cols>
  <sheetData>
    <row r="1" spans="1:23" ht="20.25" x14ac:dyDescent="0.3">
      <c r="A1" s="3" t="s">
        <v>50</v>
      </c>
      <c r="B1" s="45">
        <v>2025</v>
      </c>
      <c r="C1" s="45"/>
      <c r="D1" s="45">
        <v>2026</v>
      </c>
      <c r="E1" s="45"/>
      <c r="F1" s="45">
        <v>2027</v>
      </c>
      <c r="G1" s="45"/>
      <c r="H1" s="45">
        <v>2028</v>
      </c>
      <c r="I1" s="45"/>
      <c r="J1" s="45">
        <v>2029</v>
      </c>
      <c r="K1" s="45"/>
      <c r="L1" s="45">
        <v>2030</v>
      </c>
      <c r="M1" s="45"/>
      <c r="N1" s="45">
        <v>2031</v>
      </c>
      <c r="O1" s="45"/>
      <c r="P1" s="45">
        <v>2032</v>
      </c>
      <c r="Q1" s="45"/>
      <c r="R1" s="45">
        <v>2033</v>
      </c>
      <c r="S1" s="45"/>
      <c r="T1" s="45">
        <v>2034</v>
      </c>
      <c r="U1" s="45"/>
      <c r="V1" s="45">
        <v>2035</v>
      </c>
      <c r="W1" s="45"/>
    </row>
    <row r="2" spans="1:23" ht="28.5" x14ac:dyDescent="0.25">
      <c r="A2" s="3" t="s">
        <v>2</v>
      </c>
      <c r="B2" s="39" t="s">
        <v>3</v>
      </c>
      <c r="C2" s="39"/>
      <c r="D2" s="39" t="s">
        <v>3</v>
      </c>
      <c r="E2" s="39"/>
      <c r="F2" s="39" t="s">
        <v>3</v>
      </c>
      <c r="G2" s="39"/>
      <c r="H2" s="39" t="s">
        <v>3</v>
      </c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28.5" x14ac:dyDescent="0.25">
      <c r="A3" s="3" t="s">
        <v>0</v>
      </c>
      <c r="B3" s="35" t="s">
        <v>4</v>
      </c>
      <c r="C3" s="35"/>
      <c r="D3" s="35" t="s">
        <v>4</v>
      </c>
      <c r="E3" s="35"/>
      <c r="F3" s="35" t="s">
        <v>4</v>
      </c>
      <c r="G3" s="35"/>
      <c r="H3" s="35" t="s">
        <v>4</v>
      </c>
      <c r="I3" s="35"/>
      <c r="J3" s="35" t="s">
        <v>4</v>
      </c>
      <c r="K3" s="35"/>
      <c r="L3" s="35" t="s">
        <v>4</v>
      </c>
      <c r="M3" s="35"/>
      <c r="N3" s="35" t="s">
        <v>4</v>
      </c>
      <c r="O3" s="35"/>
      <c r="P3" s="35" t="s">
        <v>4</v>
      </c>
      <c r="Q3" s="35"/>
      <c r="R3" s="35" t="s">
        <v>4</v>
      </c>
      <c r="S3" s="35"/>
      <c r="T3" s="35" t="s">
        <v>4</v>
      </c>
      <c r="U3" s="35"/>
      <c r="V3" s="35" t="s">
        <v>4</v>
      </c>
      <c r="W3" s="35"/>
    </row>
    <row r="4" spans="1:23" s="15" customFormat="1" x14ac:dyDescent="0.25">
      <c r="A4" s="40" t="s">
        <v>1</v>
      </c>
      <c r="B4" s="43">
        <v>0</v>
      </c>
      <c r="C4" s="43"/>
      <c r="D4" s="43">
        <v>0</v>
      </c>
      <c r="E4" s="43"/>
      <c r="F4" s="43">
        <v>0</v>
      </c>
      <c r="G4" s="43"/>
      <c r="H4" s="43">
        <v>0</v>
      </c>
      <c r="I4" s="43"/>
      <c r="J4" s="43">
        <v>0</v>
      </c>
      <c r="K4" s="43"/>
      <c r="L4" s="43">
        <v>0</v>
      </c>
      <c r="M4" s="43"/>
      <c r="N4" s="43">
        <v>0</v>
      </c>
      <c r="O4" s="43"/>
      <c r="P4" s="43">
        <v>0</v>
      </c>
      <c r="Q4" s="43"/>
      <c r="R4" s="43">
        <v>0</v>
      </c>
      <c r="S4" s="43"/>
      <c r="T4" s="43">
        <v>0</v>
      </c>
      <c r="U4" s="43"/>
      <c r="V4" s="43">
        <v>0</v>
      </c>
      <c r="W4" s="43"/>
    </row>
    <row r="5" spans="1:23" x14ac:dyDescent="0.25">
      <c r="A5" s="40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3" x14ac:dyDescent="0.25">
      <c r="A6" s="40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ht="15" customHeight="1" x14ac:dyDescent="0.25">
      <c r="A7" s="40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 ht="15" customHeight="1" x14ac:dyDescent="0.25">
      <c r="A8" s="40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s="15" customFormat="1" x14ac:dyDescent="0.25">
      <c r="A9" s="40" t="s">
        <v>5</v>
      </c>
      <c r="B9" s="3" t="s">
        <v>42</v>
      </c>
      <c r="C9" s="14">
        <v>299.15199999999999</v>
      </c>
      <c r="D9" s="3" t="s">
        <v>42</v>
      </c>
      <c r="E9" s="14">
        <v>297.27699999999999</v>
      </c>
      <c r="F9" s="3" t="s">
        <v>42</v>
      </c>
      <c r="G9" s="28">
        <v>295.37299999999999</v>
      </c>
      <c r="H9" s="3" t="s">
        <v>42</v>
      </c>
      <c r="I9" s="14">
        <v>293.45400000000001</v>
      </c>
      <c r="J9" s="3" t="s">
        <v>42</v>
      </c>
      <c r="K9" s="14">
        <v>291.55700000000002</v>
      </c>
      <c r="L9" s="3" t="s">
        <v>42</v>
      </c>
      <c r="M9" s="14">
        <v>289.63900000000001</v>
      </c>
      <c r="N9" s="3" t="s">
        <v>42</v>
      </c>
      <c r="O9" s="14">
        <v>287.81799999999998</v>
      </c>
      <c r="P9" s="3" t="s">
        <v>42</v>
      </c>
      <c r="Q9" s="14">
        <v>285.99200000000002</v>
      </c>
      <c r="R9" s="3" t="s">
        <v>42</v>
      </c>
      <c r="S9" s="14">
        <v>284.21199999999999</v>
      </c>
      <c r="T9" s="3" t="s">
        <v>42</v>
      </c>
      <c r="U9" s="14">
        <v>282.49799999999999</v>
      </c>
      <c r="V9" s="3" t="s">
        <v>42</v>
      </c>
      <c r="W9" s="14">
        <v>280.84800000000001</v>
      </c>
    </row>
    <row r="10" spans="1:23" x14ac:dyDescent="0.25">
      <c r="A10" s="40"/>
      <c r="B10" s="5" t="s">
        <v>6</v>
      </c>
      <c r="C10" s="4">
        <v>152.18</v>
      </c>
      <c r="D10" s="5" t="s">
        <v>6</v>
      </c>
      <c r="E10" s="6">
        <v>145.81800000000001</v>
      </c>
      <c r="F10" s="5" t="s">
        <v>6</v>
      </c>
      <c r="G10" s="10">
        <v>144.88300000000001</v>
      </c>
      <c r="H10" s="5" t="s">
        <v>6</v>
      </c>
      <c r="I10" s="13">
        <v>143.94300000000001</v>
      </c>
      <c r="J10" s="5" t="s">
        <v>6</v>
      </c>
      <c r="K10" s="13">
        <v>143.01400000000001</v>
      </c>
      <c r="L10" s="5" t="s">
        <v>6</v>
      </c>
      <c r="M10" s="6">
        <v>142.09399999999999</v>
      </c>
      <c r="N10" s="5" t="s">
        <v>6</v>
      </c>
      <c r="O10" s="4">
        <v>141.18600000000001</v>
      </c>
      <c r="P10" s="5" t="s">
        <v>6</v>
      </c>
      <c r="Q10" s="2">
        <v>140.297</v>
      </c>
      <c r="R10" s="5" t="s">
        <v>6</v>
      </c>
      <c r="S10" s="2">
        <v>139.43899999999999</v>
      </c>
      <c r="T10" s="5" t="s">
        <v>6</v>
      </c>
      <c r="U10" s="2">
        <v>138.62100000000001</v>
      </c>
      <c r="V10" s="5" t="s">
        <v>6</v>
      </c>
      <c r="W10" s="2">
        <v>137.845</v>
      </c>
    </row>
    <row r="11" spans="1:23" ht="18" customHeight="1" x14ac:dyDescent="0.25">
      <c r="A11" s="40"/>
      <c r="B11" s="5" t="s">
        <v>7</v>
      </c>
      <c r="C11" s="4">
        <v>6.9169999999999998</v>
      </c>
      <c r="D11" s="5" t="s">
        <v>7</v>
      </c>
      <c r="E11" s="6">
        <v>6.8739999999999997</v>
      </c>
      <c r="F11" s="5" t="s">
        <v>7</v>
      </c>
      <c r="G11" s="10">
        <v>6.83</v>
      </c>
      <c r="H11" s="5" t="s">
        <v>7</v>
      </c>
      <c r="I11" s="13">
        <v>6.7859999999999996</v>
      </c>
      <c r="J11" s="5" t="s">
        <v>7</v>
      </c>
      <c r="K11" s="13">
        <v>6.742</v>
      </c>
      <c r="L11" s="5" t="s">
        <v>7</v>
      </c>
      <c r="M11" s="6">
        <v>6.6980000000000004</v>
      </c>
      <c r="N11" s="5" t="s">
        <v>7</v>
      </c>
      <c r="O11" s="4">
        <v>6.6559999999999997</v>
      </c>
      <c r="P11" s="5" t="s">
        <v>7</v>
      </c>
      <c r="Q11" s="2">
        <v>6.6139999999999999</v>
      </c>
      <c r="R11" s="5" t="s">
        <v>7</v>
      </c>
      <c r="S11" s="2">
        <v>6.5730000000000004</v>
      </c>
      <c r="T11" s="5" t="s">
        <v>7</v>
      </c>
      <c r="U11" s="2">
        <v>6.5350000000000001</v>
      </c>
      <c r="V11" s="5" t="s">
        <v>7</v>
      </c>
      <c r="W11" s="2">
        <v>6.4980000000000002</v>
      </c>
    </row>
    <row r="12" spans="1:23" ht="19.5" customHeight="1" x14ac:dyDescent="0.25">
      <c r="A12" s="40"/>
      <c r="B12" s="5" t="s">
        <v>8</v>
      </c>
      <c r="C12" s="4">
        <v>15.564</v>
      </c>
      <c r="D12" s="5" t="s">
        <v>8</v>
      </c>
      <c r="E12" s="12">
        <v>17.745999999999999</v>
      </c>
      <c r="F12" s="5" t="s">
        <v>8</v>
      </c>
      <c r="G12" s="10">
        <v>17.632000000000001</v>
      </c>
      <c r="H12" s="5" t="s">
        <v>8</v>
      </c>
      <c r="I12" s="13">
        <v>17.516999999999999</v>
      </c>
      <c r="J12" s="5" t="s">
        <v>8</v>
      </c>
      <c r="K12" s="13">
        <v>17.404</v>
      </c>
      <c r="L12" s="5" t="s">
        <v>8</v>
      </c>
      <c r="M12" s="6">
        <v>17.292000000000002</v>
      </c>
      <c r="N12" s="5" t="s">
        <v>8</v>
      </c>
      <c r="O12" s="4">
        <v>17.181999999999999</v>
      </c>
      <c r="P12" s="5" t="s">
        <v>8</v>
      </c>
      <c r="Q12" s="2">
        <v>17.074000000000002</v>
      </c>
      <c r="R12" s="5" t="s">
        <v>8</v>
      </c>
      <c r="S12" s="2">
        <v>16.969000000000001</v>
      </c>
      <c r="T12" s="5" t="s">
        <v>8</v>
      </c>
      <c r="U12" s="2">
        <v>16.87</v>
      </c>
      <c r="V12" s="5" t="s">
        <v>8</v>
      </c>
      <c r="W12" s="2">
        <v>16.774999999999999</v>
      </c>
    </row>
    <row r="13" spans="1:23" x14ac:dyDescent="0.25">
      <c r="A13" s="40"/>
      <c r="B13" s="5" t="s">
        <v>9</v>
      </c>
      <c r="C13" s="10">
        <v>5.4240000000000004</v>
      </c>
      <c r="D13" s="5" t="s">
        <v>9</v>
      </c>
      <c r="E13" s="6">
        <v>5.39</v>
      </c>
      <c r="F13" s="5" t="s">
        <v>9</v>
      </c>
      <c r="G13" s="10">
        <v>5.3559999999999999</v>
      </c>
      <c r="H13" s="5" t="s">
        <v>9</v>
      </c>
      <c r="I13" s="13">
        <v>5.3209999999999997</v>
      </c>
      <c r="J13" s="5" t="s">
        <v>9</v>
      </c>
      <c r="K13" s="13">
        <v>5.2869999999999999</v>
      </c>
      <c r="L13" s="5" t="s">
        <v>9</v>
      </c>
      <c r="M13" s="6">
        <v>5.2530000000000001</v>
      </c>
      <c r="N13" s="5" t="s">
        <v>9</v>
      </c>
      <c r="O13" s="4">
        <v>5.2190000000000003</v>
      </c>
      <c r="P13" s="5" t="s">
        <v>9</v>
      </c>
      <c r="Q13" s="2">
        <v>5.1859999999999999</v>
      </c>
      <c r="R13" s="5" t="s">
        <v>9</v>
      </c>
      <c r="S13" s="2">
        <v>5.1550000000000002</v>
      </c>
      <c r="T13" s="5" t="s">
        <v>9</v>
      </c>
      <c r="U13" s="2">
        <v>5.1239999999999997</v>
      </c>
      <c r="V13" s="5" t="s">
        <v>9</v>
      </c>
      <c r="W13" s="2">
        <v>5.0960000000000001</v>
      </c>
    </row>
    <row r="14" spans="1:23" x14ac:dyDescent="0.25">
      <c r="A14" s="40"/>
      <c r="B14" s="5" t="s">
        <v>10</v>
      </c>
      <c r="C14" s="4">
        <v>7.4119999999999999</v>
      </c>
      <c r="D14" s="5" t="s">
        <v>10</v>
      </c>
      <c r="E14" s="6">
        <v>9.1440000000000001</v>
      </c>
      <c r="F14" s="5" t="s">
        <v>10</v>
      </c>
      <c r="G14" s="10">
        <v>9.0850000000000009</v>
      </c>
      <c r="H14" s="5" t="s">
        <v>10</v>
      </c>
      <c r="I14" s="13">
        <v>9.0259999999999998</v>
      </c>
      <c r="J14" s="5" t="s">
        <v>10</v>
      </c>
      <c r="K14" s="13">
        <v>8.968</v>
      </c>
      <c r="L14" s="5" t="s">
        <v>10</v>
      </c>
      <c r="M14" s="6">
        <v>8.91</v>
      </c>
      <c r="N14" s="5" t="s">
        <v>10</v>
      </c>
      <c r="O14" s="4">
        <v>8.8529999999999998</v>
      </c>
      <c r="P14" s="5" t="s">
        <v>10</v>
      </c>
      <c r="Q14" s="2">
        <v>8.798</v>
      </c>
      <c r="R14" s="5" t="s">
        <v>10</v>
      </c>
      <c r="S14" s="2">
        <v>8.7439999999999998</v>
      </c>
      <c r="T14" s="5" t="s">
        <v>10</v>
      </c>
      <c r="U14" s="2">
        <v>8.6929999999999996</v>
      </c>
      <c r="V14" s="5" t="s">
        <v>10</v>
      </c>
      <c r="W14" s="2">
        <v>8.6440000000000001</v>
      </c>
    </row>
    <row r="15" spans="1:23" x14ac:dyDescent="0.25">
      <c r="A15" s="40"/>
      <c r="B15" s="5" t="s">
        <v>11</v>
      </c>
      <c r="C15" s="10">
        <v>0.84</v>
      </c>
      <c r="D15" s="5" t="s">
        <v>11</v>
      </c>
      <c r="E15" s="6">
        <v>0.83499999999999996</v>
      </c>
      <c r="F15" s="5" t="s">
        <v>11</v>
      </c>
      <c r="G15" s="10">
        <v>0.82899999999999996</v>
      </c>
      <c r="H15" s="5" t="s">
        <v>11</v>
      </c>
      <c r="I15" s="13">
        <v>0.82399999999999995</v>
      </c>
      <c r="J15" s="5" t="s">
        <v>11</v>
      </c>
      <c r="K15" s="13">
        <v>0.81899999999999995</v>
      </c>
      <c r="L15" s="5" t="s">
        <v>11</v>
      </c>
      <c r="M15" s="6">
        <v>0.81299999999999994</v>
      </c>
      <c r="N15" s="5" t="s">
        <v>11</v>
      </c>
      <c r="O15" s="4">
        <v>0.80800000000000005</v>
      </c>
      <c r="P15" s="5" t="s">
        <v>11</v>
      </c>
      <c r="Q15" s="2">
        <v>0.80300000000000005</v>
      </c>
      <c r="R15" s="5" t="s">
        <v>11</v>
      </c>
      <c r="S15" s="2">
        <v>0.79800000000000004</v>
      </c>
      <c r="T15" s="5" t="s">
        <v>11</v>
      </c>
      <c r="U15" s="2">
        <v>0.79300000000000004</v>
      </c>
      <c r="V15" s="5" t="s">
        <v>11</v>
      </c>
      <c r="W15" s="2">
        <v>0.78900000000000003</v>
      </c>
    </row>
    <row r="16" spans="1:23" x14ac:dyDescent="0.25">
      <c r="A16" s="40"/>
      <c r="B16" s="5" t="s">
        <v>12</v>
      </c>
      <c r="C16" s="4">
        <v>0.84699999999999998</v>
      </c>
      <c r="D16" s="5" t="s">
        <v>12</v>
      </c>
      <c r="E16" s="6">
        <v>0.84199999999999997</v>
      </c>
      <c r="F16" s="5" t="s">
        <v>12</v>
      </c>
      <c r="G16" s="10">
        <v>0.83599999999999997</v>
      </c>
      <c r="H16" s="5" t="s">
        <v>12</v>
      </c>
      <c r="I16" s="13">
        <v>0.83099999999999996</v>
      </c>
      <c r="J16" s="5" t="s">
        <v>12</v>
      </c>
      <c r="K16" s="13">
        <v>0.82499999999999996</v>
      </c>
      <c r="L16" s="5" t="s">
        <v>12</v>
      </c>
      <c r="M16" s="6">
        <v>0.82</v>
      </c>
      <c r="N16" s="5" t="s">
        <v>12</v>
      </c>
      <c r="O16" s="4">
        <v>0.81499999999999995</v>
      </c>
      <c r="P16" s="5" t="s">
        <v>12</v>
      </c>
      <c r="Q16" s="2">
        <v>0.81</v>
      </c>
      <c r="R16" s="5" t="s">
        <v>12</v>
      </c>
      <c r="S16" s="2">
        <v>0.80500000000000005</v>
      </c>
      <c r="T16" s="5" t="s">
        <v>12</v>
      </c>
      <c r="U16" s="2">
        <v>0.8</v>
      </c>
      <c r="V16" s="5" t="s">
        <v>12</v>
      </c>
      <c r="W16" s="2">
        <v>0.79600000000000004</v>
      </c>
    </row>
    <row r="17" spans="1:23" x14ac:dyDescent="0.25">
      <c r="A17" s="40"/>
      <c r="B17" s="5" t="s">
        <v>86</v>
      </c>
      <c r="C17" s="4">
        <v>2.7229999999999999</v>
      </c>
      <c r="D17" s="5" t="s">
        <v>86</v>
      </c>
      <c r="E17" s="6">
        <v>2.706</v>
      </c>
      <c r="F17" s="5" t="s">
        <v>86</v>
      </c>
      <c r="G17" s="10">
        <v>2.6880000000000002</v>
      </c>
      <c r="H17" s="5" t="s">
        <v>86</v>
      </c>
      <c r="I17" s="13">
        <v>2.6709999999999998</v>
      </c>
      <c r="J17" s="5" t="s">
        <v>86</v>
      </c>
      <c r="K17" s="13">
        <v>2.6539999999999999</v>
      </c>
      <c r="L17" s="5" t="s">
        <v>86</v>
      </c>
      <c r="M17" s="6">
        <v>2.6360000000000001</v>
      </c>
      <c r="N17" s="5" t="s">
        <v>86</v>
      </c>
      <c r="O17" s="4">
        <v>2.62</v>
      </c>
      <c r="P17" s="5" t="s">
        <v>86</v>
      </c>
      <c r="Q17" s="2">
        <v>2.6030000000000002</v>
      </c>
      <c r="R17" s="5" t="s">
        <v>86</v>
      </c>
      <c r="S17" s="2">
        <v>2.5870000000000002</v>
      </c>
      <c r="T17" s="5" t="s">
        <v>86</v>
      </c>
      <c r="U17" s="2">
        <v>2.5720000000000001</v>
      </c>
      <c r="V17" s="5" t="s">
        <v>86</v>
      </c>
      <c r="W17" s="2">
        <v>2.5579999999999998</v>
      </c>
    </row>
    <row r="18" spans="1:23" x14ac:dyDescent="0.25">
      <c r="A18" s="40"/>
      <c r="B18" s="5" t="s">
        <v>13</v>
      </c>
      <c r="C18" s="4">
        <v>0.95899999999999996</v>
      </c>
      <c r="D18" s="5" t="s">
        <v>13</v>
      </c>
      <c r="E18" s="6">
        <v>1.032</v>
      </c>
      <c r="F18" s="5" t="s">
        <v>13</v>
      </c>
      <c r="G18" s="10">
        <v>1.0249999999999999</v>
      </c>
      <c r="H18" s="5" t="s">
        <v>13</v>
      </c>
      <c r="I18" s="13">
        <v>1.018</v>
      </c>
      <c r="J18" s="5" t="s">
        <v>13</v>
      </c>
      <c r="K18" s="13">
        <v>1.012</v>
      </c>
      <c r="L18" s="5" t="s">
        <v>13</v>
      </c>
      <c r="M18" s="6">
        <v>1.0049999999999999</v>
      </c>
      <c r="N18" s="5" t="s">
        <v>13</v>
      </c>
      <c r="O18" s="4">
        <v>0.999</v>
      </c>
      <c r="P18" s="5" t="s">
        <v>13</v>
      </c>
      <c r="Q18" s="2">
        <v>0.99299999999999999</v>
      </c>
      <c r="R18" s="5" t="s">
        <v>13</v>
      </c>
      <c r="S18" s="2">
        <v>0.98699999999999999</v>
      </c>
      <c r="T18" s="5" t="s">
        <v>13</v>
      </c>
      <c r="U18" s="2">
        <v>0.98099999999999998</v>
      </c>
      <c r="V18" s="5" t="s">
        <v>13</v>
      </c>
      <c r="W18" s="2">
        <v>0.97499999999999998</v>
      </c>
    </row>
    <row r="19" spans="1:23" x14ac:dyDescent="0.25">
      <c r="A19" s="40"/>
      <c r="B19" s="5" t="s">
        <v>78</v>
      </c>
      <c r="C19" s="4">
        <v>4.26</v>
      </c>
      <c r="D19" s="5" t="s">
        <v>78</v>
      </c>
      <c r="E19" s="6">
        <v>4.234</v>
      </c>
      <c r="F19" s="5" t="s">
        <v>78</v>
      </c>
      <c r="G19" s="10">
        <v>4.2069999999999999</v>
      </c>
      <c r="H19" s="5" t="s">
        <v>78</v>
      </c>
      <c r="I19" s="13">
        <v>4.1790000000000003</v>
      </c>
      <c r="J19" s="5" t="s">
        <v>78</v>
      </c>
      <c r="K19" s="13">
        <v>4.1520000000000001</v>
      </c>
      <c r="L19" s="5" t="s">
        <v>78</v>
      </c>
      <c r="M19" s="6">
        <v>4.1260000000000003</v>
      </c>
      <c r="N19" s="5" t="s">
        <v>78</v>
      </c>
      <c r="O19" s="4">
        <v>4.0990000000000002</v>
      </c>
      <c r="P19" s="5" t="s">
        <v>78</v>
      </c>
      <c r="Q19" s="2">
        <v>4.0730000000000004</v>
      </c>
      <c r="R19" s="5" t="s">
        <v>78</v>
      </c>
      <c r="S19" s="2">
        <v>4.048</v>
      </c>
      <c r="T19" s="5" t="s">
        <v>78</v>
      </c>
      <c r="U19" s="2">
        <v>4.0250000000000004</v>
      </c>
      <c r="V19" s="5" t="s">
        <v>78</v>
      </c>
      <c r="W19" s="2">
        <v>4.0019999999999998</v>
      </c>
    </row>
    <row r="20" spans="1:23" x14ac:dyDescent="0.25">
      <c r="A20" s="40"/>
      <c r="B20" s="5" t="s">
        <v>14</v>
      </c>
      <c r="C20" s="4">
        <v>1.1930000000000001</v>
      </c>
      <c r="D20" s="5" t="s">
        <v>14</v>
      </c>
      <c r="E20" s="6">
        <v>1.1850000000000001</v>
      </c>
      <c r="F20" s="5" t="s">
        <v>14</v>
      </c>
      <c r="G20" s="10">
        <v>1.1779999999999999</v>
      </c>
      <c r="H20" s="5" t="s">
        <v>14</v>
      </c>
      <c r="I20" s="13">
        <v>1.17</v>
      </c>
      <c r="J20" s="5" t="s">
        <v>14</v>
      </c>
      <c r="K20" s="13">
        <v>1.163</v>
      </c>
      <c r="L20" s="5" t="s">
        <v>14</v>
      </c>
      <c r="M20" s="6">
        <v>1.155</v>
      </c>
      <c r="N20" s="5" t="s">
        <v>14</v>
      </c>
      <c r="O20" s="4">
        <v>1.1479999999999999</v>
      </c>
      <c r="P20" s="5" t="s">
        <v>14</v>
      </c>
      <c r="Q20" s="2">
        <v>1.1399999999999999</v>
      </c>
      <c r="R20" s="5" t="s">
        <v>14</v>
      </c>
      <c r="S20" s="2">
        <v>1.133</v>
      </c>
      <c r="T20" s="5" t="s">
        <v>14</v>
      </c>
      <c r="U20" s="2">
        <v>1.127</v>
      </c>
      <c r="V20" s="5" t="s">
        <v>14</v>
      </c>
      <c r="W20" s="2">
        <v>1.121</v>
      </c>
    </row>
    <row r="21" spans="1:23" x14ac:dyDescent="0.25">
      <c r="A21" s="40"/>
      <c r="B21" s="5" t="s">
        <v>79</v>
      </c>
      <c r="C21" s="4">
        <v>0.79600000000000004</v>
      </c>
      <c r="D21" s="5" t="s">
        <v>79</v>
      </c>
      <c r="E21" s="6">
        <v>0.79100000000000004</v>
      </c>
      <c r="F21" s="5" t="s">
        <v>79</v>
      </c>
      <c r="G21" s="10">
        <v>0.78600000000000003</v>
      </c>
      <c r="H21" s="5" t="s">
        <v>79</v>
      </c>
      <c r="I21" s="13">
        <v>0.78100000000000003</v>
      </c>
      <c r="J21" s="5" t="s">
        <v>79</v>
      </c>
      <c r="K21" s="13">
        <v>0.77600000000000002</v>
      </c>
      <c r="L21" s="5" t="s">
        <v>79</v>
      </c>
      <c r="M21" s="6">
        <v>0.77100000000000002</v>
      </c>
      <c r="N21" s="5" t="s">
        <v>79</v>
      </c>
      <c r="O21" s="4">
        <v>0.76600000000000001</v>
      </c>
      <c r="P21" s="5" t="s">
        <v>79</v>
      </c>
      <c r="Q21" s="2">
        <v>0.76100000000000001</v>
      </c>
      <c r="R21" s="5" t="s">
        <v>79</v>
      </c>
      <c r="S21" s="2">
        <v>0.75600000000000001</v>
      </c>
      <c r="T21" s="5" t="s">
        <v>79</v>
      </c>
      <c r="U21" s="2">
        <v>0.751</v>
      </c>
      <c r="V21" s="5" t="s">
        <v>79</v>
      </c>
      <c r="W21" s="2">
        <v>0.746</v>
      </c>
    </row>
    <row r="22" spans="1:23" x14ac:dyDescent="0.25">
      <c r="A22" s="40"/>
      <c r="B22" s="5" t="s">
        <v>80</v>
      </c>
      <c r="C22" s="4">
        <v>3.0960000000000001</v>
      </c>
      <c r="D22" s="5" t="s">
        <v>80</v>
      </c>
      <c r="E22" s="6">
        <v>3.077</v>
      </c>
      <c r="F22" s="5" t="s">
        <v>80</v>
      </c>
      <c r="G22" s="10">
        <v>3.0569999999999999</v>
      </c>
      <c r="H22" s="5" t="s">
        <v>80</v>
      </c>
      <c r="I22" s="13">
        <v>3.0369999999999999</v>
      </c>
      <c r="J22" s="5" t="s">
        <v>80</v>
      </c>
      <c r="K22" s="13">
        <v>3.0179999999999998</v>
      </c>
      <c r="L22" s="5" t="s">
        <v>80</v>
      </c>
      <c r="M22" s="6">
        <v>2.9980000000000002</v>
      </c>
      <c r="N22" s="5" t="s">
        <v>80</v>
      </c>
      <c r="O22" s="4">
        <v>2.9790000000000001</v>
      </c>
      <c r="P22" s="5" t="s">
        <v>80</v>
      </c>
      <c r="Q22" s="2">
        <v>2.9590000000000001</v>
      </c>
      <c r="R22" s="5" t="s">
        <v>80</v>
      </c>
      <c r="S22" s="2">
        <v>2.94</v>
      </c>
      <c r="T22" s="5" t="s">
        <v>80</v>
      </c>
      <c r="U22" s="2">
        <v>2.9209999999999998</v>
      </c>
      <c r="V22" s="5" t="s">
        <v>80</v>
      </c>
      <c r="W22" s="2">
        <v>2.9020000000000001</v>
      </c>
    </row>
    <row r="23" spans="1:23" x14ac:dyDescent="0.25">
      <c r="A23" s="40"/>
      <c r="B23" s="5" t="s">
        <v>81</v>
      </c>
      <c r="C23" s="4">
        <v>1.8049999999999999</v>
      </c>
      <c r="D23" s="5" t="s">
        <v>81</v>
      </c>
      <c r="E23" s="6">
        <v>1.794</v>
      </c>
      <c r="F23" s="5" t="s">
        <v>81</v>
      </c>
      <c r="G23" s="10">
        <v>1.782</v>
      </c>
      <c r="H23" s="5" t="s">
        <v>81</v>
      </c>
      <c r="I23" s="13">
        <v>1.7709999999999999</v>
      </c>
      <c r="J23" s="5" t="s">
        <v>81</v>
      </c>
      <c r="K23" s="13">
        <v>1.7589999999999999</v>
      </c>
      <c r="L23" s="5" t="s">
        <v>81</v>
      </c>
      <c r="M23" s="6">
        <v>1.748</v>
      </c>
      <c r="N23" s="5" t="s">
        <v>81</v>
      </c>
      <c r="O23" s="4">
        <v>1.7370000000000001</v>
      </c>
      <c r="P23" s="5" t="s">
        <v>81</v>
      </c>
      <c r="Q23" s="2">
        <v>1.7250000000000001</v>
      </c>
      <c r="R23" s="5" t="s">
        <v>81</v>
      </c>
      <c r="S23" s="2">
        <v>1.714</v>
      </c>
      <c r="T23" s="5" t="s">
        <v>81</v>
      </c>
      <c r="U23" s="2">
        <v>1.7030000000000001</v>
      </c>
      <c r="V23" s="5" t="s">
        <v>81</v>
      </c>
      <c r="W23" s="2">
        <v>1.6919999999999999</v>
      </c>
    </row>
    <row r="24" spans="1:23" x14ac:dyDescent="0.25">
      <c r="A24" s="40"/>
      <c r="B24" s="5" t="s">
        <v>82</v>
      </c>
      <c r="C24" s="4">
        <v>2.1339999999999999</v>
      </c>
      <c r="D24" s="5" t="s">
        <v>82</v>
      </c>
      <c r="E24" s="6">
        <v>2.121</v>
      </c>
      <c r="F24" s="5" t="s">
        <v>82</v>
      </c>
      <c r="G24" s="10">
        <v>2.1070000000000002</v>
      </c>
      <c r="H24" s="5" t="s">
        <v>82</v>
      </c>
      <c r="I24" s="13">
        <v>2.0939999999999999</v>
      </c>
      <c r="J24" s="5" t="s">
        <v>82</v>
      </c>
      <c r="K24" s="13">
        <v>2.08</v>
      </c>
      <c r="L24" s="5" t="s">
        <v>82</v>
      </c>
      <c r="M24" s="6">
        <v>2.0659999999999998</v>
      </c>
      <c r="N24" s="5" t="s">
        <v>82</v>
      </c>
      <c r="O24" s="4">
        <v>2.0529999999999999</v>
      </c>
      <c r="P24" s="5" t="s">
        <v>82</v>
      </c>
      <c r="Q24" s="2">
        <v>2.04</v>
      </c>
      <c r="R24" s="5" t="s">
        <v>82</v>
      </c>
      <c r="S24" s="2">
        <v>2.0259999999999998</v>
      </c>
      <c r="T24" s="5" t="s">
        <v>82</v>
      </c>
      <c r="U24" s="2">
        <v>2.0129999999999999</v>
      </c>
      <c r="V24" s="5" t="s">
        <v>82</v>
      </c>
      <c r="W24" s="2">
        <v>2</v>
      </c>
    </row>
    <row r="25" spans="1:23" x14ac:dyDescent="0.25">
      <c r="A25" s="40"/>
      <c r="B25" s="5" t="s">
        <v>83</v>
      </c>
      <c r="C25" s="4">
        <v>0.75900000000000001</v>
      </c>
      <c r="D25" s="5" t="s">
        <v>83</v>
      </c>
      <c r="E25" s="6">
        <v>0.755</v>
      </c>
      <c r="F25" s="5" t="s">
        <v>83</v>
      </c>
      <c r="G25" s="10">
        <v>0.75</v>
      </c>
      <c r="H25" s="5" t="s">
        <v>83</v>
      </c>
      <c r="I25" s="13">
        <v>0.745</v>
      </c>
      <c r="J25" s="5" t="s">
        <v>83</v>
      </c>
      <c r="K25" s="13">
        <v>0.74</v>
      </c>
      <c r="L25" s="5" t="s">
        <v>83</v>
      </c>
      <c r="M25" s="6">
        <v>0.73499999999999999</v>
      </c>
      <c r="N25" s="5" t="s">
        <v>83</v>
      </c>
      <c r="O25" s="4">
        <v>0.73099999999999998</v>
      </c>
      <c r="P25" s="5" t="s">
        <v>83</v>
      </c>
      <c r="Q25" s="2">
        <v>0.72599999999999998</v>
      </c>
      <c r="R25" s="5" t="s">
        <v>83</v>
      </c>
      <c r="S25" s="2">
        <v>0.72099999999999997</v>
      </c>
      <c r="T25" s="5" t="s">
        <v>83</v>
      </c>
      <c r="U25" s="2">
        <v>0.71599999999999997</v>
      </c>
      <c r="V25" s="5" t="s">
        <v>83</v>
      </c>
      <c r="W25" s="2">
        <v>0.71199999999999997</v>
      </c>
    </row>
    <row r="26" spans="1:23" x14ac:dyDescent="0.25">
      <c r="A26" s="40"/>
      <c r="B26" s="5" t="s">
        <v>84</v>
      </c>
      <c r="C26" s="4">
        <v>1.6120000000000001</v>
      </c>
      <c r="D26" s="5" t="s">
        <v>84</v>
      </c>
      <c r="E26" s="6">
        <v>1.6020000000000001</v>
      </c>
      <c r="F26" s="5" t="s">
        <v>84</v>
      </c>
      <c r="G26" s="7">
        <v>1.5920000000000001</v>
      </c>
      <c r="H26" s="5" t="s">
        <v>84</v>
      </c>
      <c r="I26" s="13">
        <v>1.5820000000000001</v>
      </c>
      <c r="J26" s="5" t="s">
        <v>84</v>
      </c>
      <c r="K26" s="13">
        <v>1.571</v>
      </c>
      <c r="L26" s="5" t="s">
        <v>84</v>
      </c>
      <c r="M26" s="6">
        <v>1.5609999999999999</v>
      </c>
      <c r="N26" s="5" t="s">
        <v>84</v>
      </c>
      <c r="O26" s="4">
        <v>1.5509999999999999</v>
      </c>
      <c r="P26" s="5" t="s">
        <v>84</v>
      </c>
      <c r="Q26" s="2">
        <v>1.5409999999999999</v>
      </c>
      <c r="R26" s="5" t="s">
        <v>84</v>
      </c>
      <c r="S26" s="2">
        <v>1.5309999999999999</v>
      </c>
      <c r="T26" s="5" t="s">
        <v>84</v>
      </c>
      <c r="U26" s="2">
        <v>1.5209999999999999</v>
      </c>
      <c r="V26" s="5" t="s">
        <v>84</v>
      </c>
      <c r="W26" s="2">
        <v>1.5109999999999999</v>
      </c>
    </row>
    <row r="27" spans="1:23" x14ac:dyDescent="0.25">
      <c r="A27" s="40"/>
      <c r="B27" s="5" t="s">
        <v>15</v>
      </c>
      <c r="C27" s="4">
        <v>1.097</v>
      </c>
      <c r="D27" s="5" t="s">
        <v>15</v>
      </c>
      <c r="E27" s="33">
        <v>1.091</v>
      </c>
      <c r="F27" s="5" t="s">
        <v>15</v>
      </c>
      <c r="G27" s="10">
        <v>1.0840000000000001</v>
      </c>
      <c r="H27" s="5" t="s">
        <v>15</v>
      </c>
      <c r="I27" s="13">
        <v>1.0760000000000001</v>
      </c>
      <c r="J27" s="5" t="s">
        <v>15</v>
      </c>
      <c r="K27" s="13">
        <v>1.07</v>
      </c>
      <c r="L27" s="5" t="s">
        <v>15</v>
      </c>
      <c r="M27" s="6">
        <v>1.0629999999999999</v>
      </c>
      <c r="N27" s="5" t="s">
        <v>15</v>
      </c>
      <c r="O27" s="4">
        <v>1.056</v>
      </c>
      <c r="P27" s="5" t="s">
        <v>15</v>
      </c>
      <c r="Q27" s="2">
        <v>1.0489999999999999</v>
      </c>
      <c r="R27" s="5" t="s">
        <v>15</v>
      </c>
      <c r="S27" s="2">
        <v>1.0429999999999999</v>
      </c>
      <c r="T27" s="5" t="s">
        <v>15</v>
      </c>
      <c r="U27" s="2">
        <v>1.0369999999999999</v>
      </c>
      <c r="V27" s="5" t="s">
        <v>15</v>
      </c>
      <c r="W27" s="2">
        <v>1.0309999999999999</v>
      </c>
    </row>
    <row r="28" spans="1:23" x14ac:dyDescent="0.25">
      <c r="A28" s="40"/>
      <c r="B28" s="5" t="s">
        <v>16</v>
      </c>
      <c r="C28" s="4">
        <v>1.292</v>
      </c>
      <c r="D28" s="5" t="s">
        <v>16</v>
      </c>
      <c r="E28" s="6">
        <v>1.284</v>
      </c>
      <c r="F28" s="5" t="s">
        <v>16</v>
      </c>
      <c r="G28" s="10">
        <v>1.276</v>
      </c>
      <c r="H28" s="5" t="s">
        <v>16</v>
      </c>
      <c r="I28" s="13">
        <v>1.268</v>
      </c>
      <c r="J28" s="5" t="s">
        <v>16</v>
      </c>
      <c r="K28" s="13">
        <v>1.2589999999999999</v>
      </c>
      <c r="L28" s="5" t="s">
        <v>16</v>
      </c>
      <c r="M28" s="6">
        <v>1.2509999999999999</v>
      </c>
      <c r="N28" s="5" t="s">
        <v>16</v>
      </c>
      <c r="O28" s="4">
        <v>1.2430000000000001</v>
      </c>
      <c r="P28" s="5" t="s">
        <v>16</v>
      </c>
      <c r="Q28" s="2">
        <v>1.236</v>
      </c>
      <c r="R28" s="5" t="s">
        <v>16</v>
      </c>
      <c r="S28" s="2">
        <v>1.228</v>
      </c>
      <c r="T28" s="5" t="s">
        <v>16</v>
      </c>
      <c r="U28" s="2">
        <v>1.2210000000000001</v>
      </c>
      <c r="V28" s="5" t="s">
        <v>16</v>
      </c>
      <c r="W28" s="2">
        <v>1.214</v>
      </c>
    </row>
    <row r="29" spans="1:23" x14ac:dyDescent="0.25">
      <c r="A29" s="40"/>
      <c r="B29" s="5" t="s">
        <v>85</v>
      </c>
      <c r="C29" s="4">
        <v>1.097</v>
      </c>
      <c r="D29" s="5" t="s">
        <v>85</v>
      </c>
      <c r="E29" s="6">
        <v>1.18</v>
      </c>
      <c r="F29" s="5" t="s">
        <v>85</v>
      </c>
      <c r="G29" s="10">
        <v>1.173</v>
      </c>
      <c r="H29" s="5" t="s">
        <v>85</v>
      </c>
      <c r="I29" s="13">
        <v>1.165</v>
      </c>
      <c r="J29" s="5" t="s">
        <v>85</v>
      </c>
      <c r="K29" s="13">
        <v>1.1579999999999999</v>
      </c>
      <c r="L29" s="5" t="s">
        <v>85</v>
      </c>
      <c r="M29" s="6">
        <v>1.1499999999999999</v>
      </c>
      <c r="N29" s="5" t="s">
        <v>85</v>
      </c>
      <c r="O29" s="4">
        <v>1.143</v>
      </c>
      <c r="P29" s="5" t="s">
        <v>85</v>
      </c>
      <c r="Q29" s="2">
        <v>1.135</v>
      </c>
      <c r="R29" s="5" t="s">
        <v>85</v>
      </c>
      <c r="S29" s="2">
        <v>1.1279999999999999</v>
      </c>
      <c r="T29" s="5" t="s">
        <v>85</v>
      </c>
      <c r="U29" s="2">
        <v>1.121</v>
      </c>
      <c r="V29" s="5" t="s">
        <v>85</v>
      </c>
      <c r="W29" s="2">
        <v>1.113</v>
      </c>
    </row>
    <row r="30" spans="1:23" x14ac:dyDescent="0.25">
      <c r="A30" s="40"/>
      <c r="B30" s="5" t="s">
        <v>17</v>
      </c>
      <c r="C30" s="4">
        <v>1.3169999999999999</v>
      </c>
      <c r="D30" s="5" t="s">
        <v>17</v>
      </c>
      <c r="E30" s="6">
        <v>1.3089999999999999</v>
      </c>
      <c r="F30" s="5" t="s">
        <v>17</v>
      </c>
      <c r="G30" s="10">
        <v>1.3</v>
      </c>
      <c r="H30" s="5" t="s">
        <v>17</v>
      </c>
      <c r="I30" s="13">
        <v>1.292</v>
      </c>
      <c r="J30" s="5" t="s">
        <v>17</v>
      </c>
      <c r="K30" s="13">
        <v>1.284</v>
      </c>
      <c r="L30" s="5" t="s">
        <v>17</v>
      </c>
      <c r="M30" s="6">
        <v>1.2749999999999999</v>
      </c>
      <c r="N30" s="5" t="s">
        <v>17</v>
      </c>
      <c r="O30" s="4">
        <v>1.2669999999999999</v>
      </c>
      <c r="P30" s="5" t="s">
        <v>17</v>
      </c>
      <c r="Q30" s="2">
        <v>1.2589999999999999</v>
      </c>
      <c r="R30" s="5" t="s">
        <v>17</v>
      </c>
      <c r="S30" s="2">
        <v>1.252</v>
      </c>
      <c r="T30" s="5" t="s">
        <v>17</v>
      </c>
      <c r="U30" s="2">
        <v>1.244</v>
      </c>
      <c r="V30" s="5" t="s">
        <v>17</v>
      </c>
      <c r="W30" s="2">
        <v>1.2370000000000001</v>
      </c>
    </row>
    <row r="31" spans="1:23" x14ac:dyDescent="0.25">
      <c r="A31" s="40"/>
      <c r="B31" s="5" t="s">
        <v>18</v>
      </c>
      <c r="C31" s="4">
        <v>3.1150000000000002</v>
      </c>
      <c r="D31" s="5" t="s">
        <v>18</v>
      </c>
      <c r="E31" s="6">
        <v>3.0960000000000001</v>
      </c>
      <c r="F31" s="5" t="s">
        <v>18</v>
      </c>
      <c r="G31" s="10">
        <v>3.0760000000000001</v>
      </c>
      <c r="H31" s="5" t="s">
        <v>18</v>
      </c>
      <c r="I31" s="13">
        <v>3.056</v>
      </c>
      <c r="J31" s="5" t="s">
        <v>18</v>
      </c>
      <c r="K31" s="13">
        <v>3.036</v>
      </c>
      <c r="L31" s="5" t="s">
        <v>18</v>
      </c>
      <c r="M31" s="6">
        <v>3.0169999999999999</v>
      </c>
      <c r="N31" s="5" t="s">
        <v>18</v>
      </c>
      <c r="O31" s="4">
        <v>2.9969999999999999</v>
      </c>
      <c r="P31" s="5" t="s">
        <v>18</v>
      </c>
      <c r="Q31" s="2">
        <v>2.9790000000000001</v>
      </c>
      <c r="R31" s="5" t="s">
        <v>18</v>
      </c>
      <c r="S31" s="2">
        <v>2.96</v>
      </c>
      <c r="T31" s="5" t="s">
        <v>18</v>
      </c>
      <c r="U31" s="2">
        <v>2.9430000000000001</v>
      </c>
      <c r="V31" s="5" t="s">
        <v>18</v>
      </c>
      <c r="W31" s="2">
        <v>2.9260000000000002</v>
      </c>
    </row>
    <row r="32" spans="1:23" ht="18" customHeight="1" x14ac:dyDescent="0.25">
      <c r="A32" s="40"/>
      <c r="B32" s="5" t="s">
        <v>19</v>
      </c>
      <c r="C32" s="4">
        <v>1.35</v>
      </c>
      <c r="D32" s="5" t="s">
        <v>19</v>
      </c>
      <c r="E32" s="6">
        <v>1.341</v>
      </c>
      <c r="F32" s="5" t="s">
        <v>19</v>
      </c>
      <c r="G32" s="10">
        <v>1.333</v>
      </c>
      <c r="H32" s="5" t="s">
        <v>19</v>
      </c>
      <c r="I32" s="13">
        <v>1.3240000000000001</v>
      </c>
      <c r="J32" s="5" t="s">
        <v>19</v>
      </c>
      <c r="K32" s="13">
        <v>1.3160000000000001</v>
      </c>
      <c r="L32" s="5" t="s">
        <v>19</v>
      </c>
      <c r="M32" s="6">
        <v>1.3069999999999999</v>
      </c>
      <c r="N32" s="5" t="s">
        <v>19</v>
      </c>
      <c r="O32" s="4">
        <v>1.2989999999999999</v>
      </c>
      <c r="P32" s="5" t="s">
        <v>19</v>
      </c>
      <c r="Q32" s="2">
        <v>1.2909999999999999</v>
      </c>
      <c r="R32" s="5" t="s">
        <v>19</v>
      </c>
      <c r="S32" s="2">
        <v>1.2829999999999999</v>
      </c>
      <c r="T32" s="5" t="s">
        <v>19</v>
      </c>
      <c r="U32" s="2">
        <v>1.2749999999999999</v>
      </c>
      <c r="V32" s="5" t="s">
        <v>19</v>
      </c>
      <c r="W32" s="2">
        <v>1.268</v>
      </c>
    </row>
    <row r="33" spans="1:23" x14ac:dyDescent="0.25">
      <c r="A33" s="40"/>
      <c r="B33" s="5" t="s">
        <v>20</v>
      </c>
      <c r="C33" s="4">
        <v>4.8070000000000004</v>
      </c>
      <c r="D33" s="5" t="s">
        <v>20</v>
      </c>
      <c r="E33" s="6">
        <v>4.7770000000000001</v>
      </c>
      <c r="F33" s="5" t="s">
        <v>20</v>
      </c>
      <c r="G33" s="10">
        <v>4.7460000000000004</v>
      </c>
      <c r="H33" s="5" t="s">
        <v>20</v>
      </c>
      <c r="I33" s="13">
        <v>4.7149999999999999</v>
      </c>
      <c r="J33" s="5" t="s">
        <v>20</v>
      </c>
      <c r="K33" s="13">
        <v>4.6849999999999996</v>
      </c>
      <c r="L33" s="5" t="s">
        <v>20</v>
      </c>
      <c r="M33" s="6">
        <v>4.6550000000000002</v>
      </c>
      <c r="N33" s="5" t="s">
        <v>20</v>
      </c>
      <c r="O33" s="4">
        <v>4.625</v>
      </c>
      <c r="P33" s="5" t="s">
        <v>20</v>
      </c>
      <c r="Q33" s="2">
        <v>4.5960000000000001</v>
      </c>
      <c r="R33" s="5" t="s">
        <v>20</v>
      </c>
      <c r="S33" s="2">
        <v>4.5679999999999996</v>
      </c>
      <c r="T33" s="5" t="s">
        <v>20</v>
      </c>
      <c r="U33" s="2">
        <v>4.5410000000000004</v>
      </c>
      <c r="V33" s="5" t="s">
        <v>20</v>
      </c>
      <c r="W33" s="2">
        <v>4.516</v>
      </c>
    </row>
    <row r="34" spans="1:23" x14ac:dyDescent="0.25">
      <c r="A34" s="40"/>
      <c r="B34" s="5" t="s">
        <v>21</v>
      </c>
      <c r="C34" s="10">
        <v>1.61</v>
      </c>
      <c r="D34" s="5" t="s">
        <v>21</v>
      </c>
      <c r="E34" s="6">
        <v>1.6</v>
      </c>
      <c r="F34" s="5" t="s">
        <v>21</v>
      </c>
      <c r="G34" s="10">
        <v>1.59</v>
      </c>
      <c r="H34" s="5" t="s">
        <v>21</v>
      </c>
      <c r="I34" s="13">
        <v>1.58</v>
      </c>
      <c r="J34" s="5" t="s">
        <v>21</v>
      </c>
      <c r="K34" s="13">
        <v>1.569</v>
      </c>
      <c r="L34" s="5" t="s">
        <v>21</v>
      </c>
      <c r="M34" s="6">
        <v>1.5589999999999999</v>
      </c>
      <c r="N34" s="5" t="s">
        <v>21</v>
      </c>
      <c r="O34" s="4">
        <v>1.5489999999999999</v>
      </c>
      <c r="P34" s="5" t="s">
        <v>21</v>
      </c>
      <c r="Q34" s="2">
        <v>1.54</v>
      </c>
      <c r="R34" s="5" t="s">
        <v>21</v>
      </c>
      <c r="S34" s="2">
        <v>1.53</v>
      </c>
      <c r="T34" s="5" t="s">
        <v>21</v>
      </c>
      <c r="U34" s="2">
        <v>1.5209999999999999</v>
      </c>
      <c r="V34" s="5" t="s">
        <v>21</v>
      </c>
      <c r="W34" s="2">
        <v>1.5129999999999999</v>
      </c>
    </row>
    <row r="35" spans="1:23" x14ac:dyDescent="0.25">
      <c r="A35" s="40"/>
      <c r="B35" s="5" t="s">
        <v>22</v>
      </c>
      <c r="C35" s="4">
        <v>3.3109999999999999</v>
      </c>
      <c r="D35" s="5" t="s">
        <v>22</v>
      </c>
      <c r="E35" s="6">
        <v>3.29</v>
      </c>
      <c r="F35" s="5" t="s">
        <v>22</v>
      </c>
      <c r="G35" s="10">
        <v>3.2690000000000001</v>
      </c>
      <c r="H35" s="5" t="s">
        <v>22</v>
      </c>
      <c r="I35" s="13">
        <v>3.2480000000000002</v>
      </c>
      <c r="J35" s="5" t="s">
        <v>22</v>
      </c>
      <c r="K35" s="13">
        <v>3.2269999999999999</v>
      </c>
      <c r="L35" s="5" t="s">
        <v>22</v>
      </c>
      <c r="M35" s="6">
        <v>3.206</v>
      </c>
      <c r="N35" s="5" t="s">
        <v>22</v>
      </c>
      <c r="O35" s="4">
        <v>3.1859999999999999</v>
      </c>
      <c r="P35" s="5" t="s">
        <v>22</v>
      </c>
      <c r="Q35" s="2">
        <v>3.1659999999999999</v>
      </c>
      <c r="R35" s="5" t="s">
        <v>22</v>
      </c>
      <c r="S35" s="2">
        <v>3.1459999999999999</v>
      </c>
      <c r="T35" s="5" t="s">
        <v>22</v>
      </c>
      <c r="U35" s="2">
        <v>3.1280000000000001</v>
      </c>
      <c r="V35" s="5" t="s">
        <v>22</v>
      </c>
      <c r="W35" s="2">
        <v>3.11</v>
      </c>
    </row>
    <row r="36" spans="1:23" x14ac:dyDescent="0.25">
      <c r="A36" s="40"/>
      <c r="B36" s="5" t="s">
        <v>23</v>
      </c>
      <c r="C36" s="4">
        <v>2.3730000000000002</v>
      </c>
      <c r="D36" s="5" t="s">
        <v>23</v>
      </c>
      <c r="E36" s="6">
        <v>2.3580000000000001</v>
      </c>
      <c r="F36" s="5" t="s">
        <v>23</v>
      </c>
      <c r="G36" s="10">
        <v>2.343</v>
      </c>
      <c r="H36" s="5" t="s">
        <v>23</v>
      </c>
      <c r="I36" s="13">
        <v>2.3279999999999998</v>
      </c>
      <c r="J36" s="5" t="s">
        <v>23</v>
      </c>
      <c r="K36" s="13">
        <v>2.3130000000000002</v>
      </c>
      <c r="L36" s="5" t="s">
        <v>23</v>
      </c>
      <c r="M36" s="6">
        <v>2.298</v>
      </c>
      <c r="N36" s="5" t="s">
        <v>23</v>
      </c>
      <c r="O36" s="4">
        <v>2.2829999999999999</v>
      </c>
      <c r="P36" s="5" t="s">
        <v>23</v>
      </c>
      <c r="Q36" s="2">
        <v>2.69</v>
      </c>
      <c r="R36" s="5" t="s">
        <v>23</v>
      </c>
      <c r="S36" s="2">
        <v>2.2549999999999999</v>
      </c>
      <c r="T36" s="5" t="s">
        <v>23</v>
      </c>
      <c r="U36" s="2">
        <v>2.2410000000000001</v>
      </c>
      <c r="V36" s="5" t="s">
        <v>23</v>
      </c>
      <c r="W36" s="2">
        <v>2.2290000000000001</v>
      </c>
    </row>
    <row r="37" spans="1:23" ht="15" customHeight="1" x14ac:dyDescent="0.25">
      <c r="A37" s="40"/>
      <c r="B37" s="5" t="s">
        <v>24</v>
      </c>
      <c r="C37" s="4">
        <v>6.6589999999999998</v>
      </c>
      <c r="D37" s="5" t="s">
        <v>24</v>
      </c>
      <c r="E37" s="6">
        <v>6.617</v>
      </c>
      <c r="F37" s="5" t="s">
        <v>24</v>
      </c>
      <c r="G37" s="10">
        <v>6.5750000000000002</v>
      </c>
      <c r="H37" s="5" t="s">
        <v>24</v>
      </c>
      <c r="I37" s="13">
        <v>6.532</v>
      </c>
      <c r="J37" s="5" t="s">
        <v>24</v>
      </c>
      <c r="K37" s="13">
        <v>6.49</v>
      </c>
      <c r="L37" s="5" t="s">
        <v>24</v>
      </c>
      <c r="M37" s="6">
        <v>6.4480000000000004</v>
      </c>
      <c r="N37" s="5" t="s">
        <v>24</v>
      </c>
      <c r="O37" s="4">
        <v>6.4059999999999997</v>
      </c>
      <c r="P37" s="5" t="s">
        <v>24</v>
      </c>
      <c r="Q37" s="2">
        <v>6.3639999999999999</v>
      </c>
      <c r="R37" s="5" t="s">
        <v>24</v>
      </c>
      <c r="S37" s="2">
        <v>6.3230000000000004</v>
      </c>
      <c r="T37" s="5" t="s">
        <v>24</v>
      </c>
      <c r="U37" s="2">
        <v>6.282</v>
      </c>
      <c r="V37" s="5" t="s">
        <v>24</v>
      </c>
      <c r="W37" s="2">
        <v>6.2409999999999997</v>
      </c>
    </row>
    <row r="38" spans="1:23" x14ac:dyDescent="0.25">
      <c r="A38" s="40"/>
      <c r="B38" s="5" t="s">
        <v>25</v>
      </c>
      <c r="C38" s="4">
        <v>2.1269999999999998</v>
      </c>
      <c r="D38" s="5" t="s">
        <v>25</v>
      </c>
      <c r="E38" s="6">
        <v>2.1139999999999999</v>
      </c>
      <c r="F38" s="5" t="s">
        <v>25</v>
      </c>
      <c r="G38" s="10">
        <v>2.1</v>
      </c>
      <c r="H38" s="5" t="s">
        <v>25</v>
      </c>
      <c r="I38" s="13">
        <v>2.0870000000000002</v>
      </c>
      <c r="J38" s="5" t="s">
        <v>25</v>
      </c>
      <c r="K38" s="13">
        <v>2.073</v>
      </c>
      <c r="L38" s="5" t="s">
        <v>25</v>
      </c>
      <c r="M38" s="6">
        <v>2.06</v>
      </c>
      <c r="N38" s="5" t="s">
        <v>25</v>
      </c>
      <c r="O38" s="4">
        <v>2.0459999999999998</v>
      </c>
      <c r="P38" s="5" t="s">
        <v>25</v>
      </c>
      <c r="Q38" s="2">
        <v>2.0329999999999999</v>
      </c>
      <c r="R38" s="5" t="s">
        <v>25</v>
      </c>
      <c r="S38" s="2">
        <v>2.02</v>
      </c>
      <c r="T38" s="5" t="s">
        <v>25</v>
      </c>
      <c r="U38" s="2">
        <v>2.0070000000000001</v>
      </c>
      <c r="V38" s="5" t="s">
        <v>25</v>
      </c>
      <c r="W38" s="2">
        <v>1.994</v>
      </c>
    </row>
    <row r="39" spans="1:23" x14ac:dyDescent="0.25">
      <c r="A39" s="40"/>
      <c r="B39" s="5" t="s">
        <v>26</v>
      </c>
      <c r="C39" s="4">
        <v>3.9369999999999998</v>
      </c>
      <c r="D39" s="5" t="s">
        <v>26</v>
      </c>
      <c r="E39" s="6">
        <v>3.9750000000000001</v>
      </c>
      <c r="F39" s="5" t="s">
        <v>26</v>
      </c>
      <c r="G39" s="10">
        <v>3.9489999999999998</v>
      </c>
      <c r="H39" s="5" t="s">
        <v>26</v>
      </c>
      <c r="I39" s="13">
        <v>3.9239999999999999</v>
      </c>
      <c r="J39" s="5" t="s">
        <v>26</v>
      </c>
      <c r="K39" s="13">
        <v>3.8980000000000001</v>
      </c>
      <c r="L39" s="5" t="s">
        <v>26</v>
      </c>
      <c r="M39" s="6">
        <v>3.8730000000000002</v>
      </c>
      <c r="N39" s="5" t="s">
        <v>26</v>
      </c>
      <c r="O39" s="4">
        <v>3.8479999999999999</v>
      </c>
      <c r="P39" s="5" t="s">
        <v>26</v>
      </c>
      <c r="Q39" s="2">
        <v>3.823</v>
      </c>
      <c r="R39" s="5" t="s">
        <v>26</v>
      </c>
      <c r="S39" s="2">
        <v>3.798</v>
      </c>
      <c r="T39" s="5" t="s">
        <v>26</v>
      </c>
      <c r="U39" s="2">
        <v>3.7730000000000001</v>
      </c>
      <c r="V39" s="5" t="s">
        <v>26</v>
      </c>
      <c r="W39" s="2">
        <v>3.7490000000000001</v>
      </c>
    </row>
    <row r="40" spans="1:23" x14ac:dyDescent="0.25">
      <c r="A40" s="40"/>
      <c r="B40" s="5" t="s">
        <v>27</v>
      </c>
      <c r="C40" s="4">
        <v>4.1440000000000001</v>
      </c>
      <c r="D40" s="5" t="s">
        <v>27</v>
      </c>
      <c r="E40" s="6">
        <v>4.1180000000000003</v>
      </c>
      <c r="F40" s="5" t="s">
        <v>27</v>
      </c>
      <c r="G40" s="10">
        <v>4.0919999999999996</v>
      </c>
      <c r="H40" s="5" t="s">
        <v>27</v>
      </c>
      <c r="I40" s="13">
        <v>4.0650000000000004</v>
      </c>
      <c r="J40" s="5" t="s">
        <v>27</v>
      </c>
      <c r="K40" s="13">
        <v>4.0389999999999997</v>
      </c>
      <c r="L40" s="5" t="s">
        <v>27</v>
      </c>
      <c r="M40" s="6">
        <v>4.0129999999999999</v>
      </c>
      <c r="N40" s="5" t="s">
        <v>27</v>
      </c>
      <c r="O40" s="4">
        <v>3.9860000000000002</v>
      </c>
      <c r="P40" s="5" t="s">
        <v>27</v>
      </c>
      <c r="Q40" s="2">
        <v>3.9609999999999999</v>
      </c>
      <c r="R40" s="5" t="s">
        <v>27</v>
      </c>
      <c r="S40" s="2">
        <v>3.9350000000000001</v>
      </c>
      <c r="T40" s="5" t="s">
        <v>27</v>
      </c>
      <c r="U40" s="2">
        <v>3.9089999999999998</v>
      </c>
      <c r="V40" s="5" t="s">
        <v>27</v>
      </c>
      <c r="W40" s="2">
        <v>3.8839999999999999</v>
      </c>
    </row>
    <row r="41" spans="1:23" x14ac:dyDescent="0.25">
      <c r="A41" s="40"/>
      <c r="B41" s="5" t="s">
        <v>28</v>
      </c>
      <c r="C41" s="4">
        <v>0.94899999999999995</v>
      </c>
      <c r="D41" s="5" t="s">
        <v>28</v>
      </c>
      <c r="E41" s="6">
        <v>0.94299999999999995</v>
      </c>
      <c r="F41" s="5" t="s">
        <v>28</v>
      </c>
      <c r="G41" s="10">
        <v>0.93700000000000006</v>
      </c>
      <c r="H41" s="5" t="s">
        <v>28</v>
      </c>
      <c r="I41" s="13">
        <v>0.93100000000000005</v>
      </c>
      <c r="J41" s="5" t="s">
        <v>28</v>
      </c>
      <c r="K41" s="13">
        <v>0.92500000000000004</v>
      </c>
      <c r="L41" s="5" t="s">
        <v>28</v>
      </c>
      <c r="M41" s="6">
        <v>0.91900000000000004</v>
      </c>
      <c r="N41" s="5" t="s">
        <v>28</v>
      </c>
      <c r="O41" s="4">
        <v>0.91300000000000003</v>
      </c>
      <c r="P41" s="5" t="s">
        <v>28</v>
      </c>
      <c r="Q41" s="2">
        <v>0.90700000000000003</v>
      </c>
      <c r="R41" s="5" t="s">
        <v>28</v>
      </c>
      <c r="S41" s="2">
        <v>0.90100000000000002</v>
      </c>
      <c r="T41" s="5" t="s">
        <v>28</v>
      </c>
      <c r="U41" s="2">
        <v>0.89600000000000002</v>
      </c>
      <c r="V41" s="5" t="s">
        <v>28</v>
      </c>
      <c r="W41" s="2">
        <v>0.89</v>
      </c>
    </row>
    <row r="42" spans="1:23" x14ac:dyDescent="0.25">
      <c r="A42" s="40"/>
      <c r="B42" s="5" t="s">
        <v>29</v>
      </c>
      <c r="C42" s="4">
        <v>3.1859999999999999</v>
      </c>
      <c r="D42" s="5" t="s">
        <v>29</v>
      </c>
      <c r="E42" s="6">
        <v>3.1659999999999999</v>
      </c>
      <c r="F42" s="5" t="s">
        <v>29</v>
      </c>
      <c r="G42" s="10">
        <v>3.1459999999999999</v>
      </c>
      <c r="H42" s="5" t="s">
        <v>29</v>
      </c>
      <c r="I42" s="13">
        <v>3.125</v>
      </c>
      <c r="J42" s="5" t="s">
        <v>29</v>
      </c>
      <c r="K42" s="13">
        <v>3.105</v>
      </c>
      <c r="L42" s="5" t="s">
        <v>29</v>
      </c>
      <c r="M42" s="6">
        <v>3.085</v>
      </c>
      <c r="N42" s="5" t="s">
        <v>29</v>
      </c>
      <c r="O42" s="4">
        <v>3.0649999999999999</v>
      </c>
      <c r="P42" s="5" t="s">
        <v>29</v>
      </c>
      <c r="Q42" s="2">
        <v>3.0449999999999999</v>
      </c>
      <c r="R42" s="5" t="s">
        <v>29</v>
      </c>
      <c r="S42" s="2">
        <v>3.0249999999999999</v>
      </c>
      <c r="T42" s="5" t="s">
        <v>29</v>
      </c>
      <c r="U42" s="2">
        <v>3.0049999999999999</v>
      </c>
      <c r="V42" s="5" t="s">
        <v>29</v>
      </c>
      <c r="W42" s="2">
        <v>2.9860000000000002</v>
      </c>
    </row>
    <row r="43" spans="1:23" x14ac:dyDescent="0.25">
      <c r="A43" s="40"/>
      <c r="B43" s="5" t="s">
        <v>30</v>
      </c>
      <c r="C43" s="4">
        <v>6.6559999999999997</v>
      </c>
      <c r="D43" s="5" t="s">
        <v>30</v>
      </c>
      <c r="E43" s="6">
        <v>6.6139999999999999</v>
      </c>
      <c r="F43" s="5" t="s">
        <v>30</v>
      </c>
      <c r="G43" s="10">
        <v>6.5720000000000001</v>
      </c>
      <c r="H43" s="5" t="s">
        <v>30</v>
      </c>
      <c r="I43" s="13">
        <v>6.5289999999999999</v>
      </c>
      <c r="J43" s="5" t="s">
        <v>30</v>
      </c>
      <c r="K43" s="13">
        <v>6.4870000000000001</v>
      </c>
      <c r="L43" s="5" t="s">
        <v>30</v>
      </c>
      <c r="M43" s="6">
        <v>6.4450000000000003</v>
      </c>
      <c r="N43" s="5" t="s">
        <v>30</v>
      </c>
      <c r="O43" s="4">
        <v>6.4029999999999996</v>
      </c>
      <c r="P43" s="5" t="s">
        <v>30</v>
      </c>
      <c r="Q43" s="2">
        <v>6.3609999999999998</v>
      </c>
      <c r="R43" s="5" t="s">
        <v>30</v>
      </c>
      <c r="S43" s="2">
        <v>6.32</v>
      </c>
      <c r="T43" s="5" t="s">
        <v>30</v>
      </c>
      <c r="U43" s="2">
        <v>6.2789999999999999</v>
      </c>
      <c r="V43" s="5" t="s">
        <v>30</v>
      </c>
      <c r="W43" s="2">
        <v>6.2380000000000004</v>
      </c>
    </row>
    <row r="44" spans="1:23" x14ac:dyDescent="0.25">
      <c r="A44" s="40"/>
      <c r="B44" s="5" t="s">
        <v>31</v>
      </c>
      <c r="C44" s="4">
        <v>5.4109999999999996</v>
      </c>
      <c r="D44" s="5" t="s">
        <v>31</v>
      </c>
      <c r="E44" s="6">
        <v>5.3780000000000001</v>
      </c>
      <c r="F44" s="5" t="s">
        <v>31</v>
      </c>
      <c r="G44" s="10">
        <v>5.343</v>
      </c>
      <c r="H44" s="5" t="s">
        <v>31</v>
      </c>
      <c r="I44" s="13">
        <v>5.3079999999999998</v>
      </c>
      <c r="J44" s="5" t="s">
        <v>31</v>
      </c>
      <c r="K44" s="13">
        <v>5.274</v>
      </c>
      <c r="L44" s="5" t="s">
        <v>31</v>
      </c>
      <c r="M44" s="6">
        <v>5.24</v>
      </c>
      <c r="N44" s="5" t="s">
        <v>31</v>
      </c>
      <c r="O44" s="4">
        <v>5.2060000000000004</v>
      </c>
      <c r="P44" s="5" t="s">
        <v>31</v>
      </c>
      <c r="Q44" s="2">
        <v>5.1719999999999997</v>
      </c>
      <c r="R44" s="5" t="s">
        <v>31</v>
      </c>
      <c r="S44" s="2">
        <v>5.1379999999999999</v>
      </c>
      <c r="T44" s="5" t="s">
        <v>31</v>
      </c>
      <c r="U44" s="2">
        <v>5.1050000000000004</v>
      </c>
      <c r="V44" s="5" t="s">
        <v>31</v>
      </c>
      <c r="W44" s="2">
        <v>5.0720000000000001</v>
      </c>
    </row>
    <row r="45" spans="1:23" x14ac:dyDescent="0.25">
      <c r="A45" s="40"/>
      <c r="B45" s="5" t="s">
        <v>32</v>
      </c>
      <c r="C45" s="4">
        <v>2.2160000000000002</v>
      </c>
      <c r="D45" s="5" t="s">
        <v>32</v>
      </c>
      <c r="E45" s="6">
        <v>2.202</v>
      </c>
      <c r="F45" s="5" t="s">
        <v>32</v>
      </c>
      <c r="G45" s="10">
        <v>2.1880000000000002</v>
      </c>
      <c r="H45" s="5" t="s">
        <v>32</v>
      </c>
      <c r="I45" s="13">
        <v>2.173</v>
      </c>
      <c r="J45" s="5" t="s">
        <v>32</v>
      </c>
      <c r="K45" s="13">
        <v>2.1589999999999998</v>
      </c>
      <c r="L45" s="5" t="s">
        <v>32</v>
      </c>
      <c r="M45" s="6">
        <v>2.145</v>
      </c>
      <c r="N45" s="5" t="s">
        <v>32</v>
      </c>
      <c r="O45" s="4">
        <v>2.1309999999999998</v>
      </c>
      <c r="P45" s="5" t="s">
        <v>32</v>
      </c>
      <c r="Q45" s="2">
        <v>2.1179999999999999</v>
      </c>
      <c r="R45" s="5" t="s">
        <v>32</v>
      </c>
      <c r="S45" s="2">
        <v>2.1040000000000001</v>
      </c>
      <c r="T45" s="5" t="s">
        <v>32</v>
      </c>
      <c r="U45" s="2">
        <v>2.09</v>
      </c>
      <c r="V45" s="5" t="s">
        <v>32</v>
      </c>
      <c r="W45" s="2">
        <v>2.077</v>
      </c>
    </row>
    <row r="46" spans="1:23" x14ac:dyDescent="0.25">
      <c r="A46" s="40"/>
      <c r="B46" s="5" t="s">
        <v>33</v>
      </c>
      <c r="C46" s="4">
        <v>2.8490000000000002</v>
      </c>
      <c r="D46" s="5" t="s">
        <v>33</v>
      </c>
      <c r="E46" s="6">
        <v>2.831</v>
      </c>
      <c r="F46" s="5" t="s">
        <v>33</v>
      </c>
      <c r="G46" s="10">
        <v>2.8130000000000002</v>
      </c>
      <c r="H46" s="5" t="s">
        <v>33</v>
      </c>
      <c r="I46" s="13">
        <v>2.7949999999999999</v>
      </c>
      <c r="J46" s="5" t="s">
        <v>33</v>
      </c>
      <c r="K46" s="13">
        <v>2.7759999999999998</v>
      </c>
      <c r="L46" s="5" t="s">
        <v>33</v>
      </c>
      <c r="M46" s="6">
        <v>2.758</v>
      </c>
      <c r="N46" s="5" t="s">
        <v>33</v>
      </c>
      <c r="O46" s="4">
        <v>2.7410000000000001</v>
      </c>
      <c r="P46" s="5" t="s">
        <v>33</v>
      </c>
      <c r="Q46" s="2">
        <v>2.7229999999999999</v>
      </c>
      <c r="R46" s="5" t="s">
        <v>33</v>
      </c>
      <c r="S46" s="2">
        <v>2.7050000000000001</v>
      </c>
      <c r="T46" s="5" t="s">
        <v>33</v>
      </c>
      <c r="U46" s="2">
        <v>2.6880000000000002</v>
      </c>
      <c r="V46" s="5" t="s">
        <v>33</v>
      </c>
      <c r="W46" s="2">
        <v>2.67</v>
      </c>
    </row>
    <row r="47" spans="1:23" x14ac:dyDescent="0.25">
      <c r="A47" s="40"/>
      <c r="B47" s="5" t="s">
        <v>34</v>
      </c>
      <c r="C47" s="4">
        <v>8.9600000000000009</v>
      </c>
      <c r="D47" s="5" t="s">
        <v>34</v>
      </c>
      <c r="E47" s="12">
        <v>10.02</v>
      </c>
      <c r="F47" s="5" t="s">
        <v>34</v>
      </c>
      <c r="G47" s="10">
        <v>9.9559999999999995</v>
      </c>
      <c r="H47" s="5" t="s">
        <v>34</v>
      </c>
      <c r="I47" s="13">
        <v>9.891</v>
      </c>
      <c r="J47" s="5" t="s">
        <v>34</v>
      </c>
      <c r="K47" s="13">
        <v>9.827</v>
      </c>
      <c r="L47" s="5" t="s">
        <v>34</v>
      </c>
      <c r="M47" s="6">
        <v>9.7629999999999999</v>
      </c>
      <c r="N47" s="5" t="s">
        <v>34</v>
      </c>
      <c r="O47" s="4">
        <v>9.6999999999999993</v>
      </c>
      <c r="P47" s="5" t="s">
        <v>34</v>
      </c>
      <c r="Q47" s="2">
        <v>9.6370000000000005</v>
      </c>
      <c r="R47" s="5" t="s">
        <v>34</v>
      </c>
      <c r="S47" s="2">
        <v>9.5739999999999998</v>
      </c>
      <c r="T47" s="5" t="s">
        <v>34</v>
      </c>
      <c r="U47" s="2">
        <v>9.5120000000000005</v>
      </c>
      <c r="V47" s="5" t="s">
        <v>34</v>
      </c>
      <c r="W47" s="2">
        <v>9.4510000000000005</v>
      </c>
    </row>
    <row r="48" spans="1:23" x14ac:dyDescent="0.25">
      <c r="A48" s="40"/>
      <c r="B48" s="5" t="s">
        <v>35</v>
      </c>
      <c r="C48" s="4">
        <v>5.0869999999999997</v>
      </c>
      <c r="D48" s="5" t="s">
        <v>35</v>
      </c>
      <c r="E48" s="6">
        <v>5.0549999999999997</v>
      </c>
      <c r="F48" s="5" t="s">
        <v>35</v>
      </c>
      <c r="G48" s="10">
        <v>5.0229999999999997</v>
      </c>
      <c r="H48" s="5" t="s">
        <v>35</v>
      </c>
      <c r="I48" s="13">
        <v>4.99</v>
      </c>
      <c r="J48" s="5" t="s">
        <v>35</v>
      </c>
      <c r="K48" s="13">
        <v>4.9580000000000002</v>
      </c>
      <c r="L48" s="5" t="s">
        <v>35</v>
      </c>
      <c r="M48" s="6">
        <v>4.9260000000000002</v>
      </c>
      <c r="N48" s="5" t="s">
        <v>35</v>
      </c>
      <c r="O48" s="4">
        <v>4.8940000000000001</v>
      </c>
      <c r="P48" s="5" t="s">
        <v>35</v>
      </c>
      <c r="Q48" s="2">
        <v>4.8620000000000001</v>
      </c>
      <c r="R48" s="5" t="s">
        <v>35</v>
      </c>
      <c r="S48" s="2">
        <v>4.8310000000000004</v>
      </c>
      <c r="T48" s="5" t="s">
        <v>35</v>
      </c>
      <c r="U48" s="2">
        <v>4.7990000000000004</v>
      </c>
      <c r="V48" s="5" t="s">
        <v>35</v>
      </c>
      <c r="W48" s="2">
        <v>4.7679999999999998</v>
      </c>
    </row>
    <row r="49" spans="1:23" x14ac:dyDescent="0.25">
      <c r="A49" s="40"/>
      <c r="B49" s="5" t="s">
        <v>36</v>
      </c>
      <c r="C49" s="4">
        <v>1.33</v>
      </c>
      <c r="D49" s="5" t="s">
        <v>36</v>
      </c>
      <c r="E49" s="6">
        <v>1.3220000000000001</v>
      </c>
      <c r="F49" s="5" t="s">
        <v>36</v>
      </c>
      <c r="G49" s="10">
        <v>1.3129999999999999</v>
      </c>
      <c r="H49" s="5" t="s">
        <v>36</v>
      </c>
      <c r="I49" s="13">
        <v>1.3049999999999999</v>
      </c>
      <c r="J49" s="5" t="s">
        <v>36</v>
      </c>
      <c r="K49" s="13">
        <v>1.296</v>
      </c>
      <c r="L49" s="5" t="s">
        <v>36</v>
      </c>
      <c r="M49" s="6">
        <v>1.288</v>
      </c>
      <c r="N49" s="5" t="s">
        <v>36</v>
      </c>
      <c r="O49" s="4">
        <v>1.2789999999999999</v>
      </c>
      <c r="P49" s="5" t="s">
        <v>36</v>
      </c>
      <c r="Q49" s="2">
        <v>1.2709999999999999</v>
      </c>
      <c r="R49" s="5" t="s">
        <v>36</v>
      </c>
      <c r="S49" s="2">
        <v>1.2629999999999999</v>
      </c>
      <c r="T49" s="5" t="s">
        <v>36</v>
      </c>
      <c r="U49" s="2">
        <v>1.2549999999999999</v>
      </c>
      <c r="V49" s="5" t="s">
        <v>36</v>
      </c>
      <c r="W49" s="2">
        <v>1.2470000000000001</v>
      </c>
    </row>
    <row r="50" spans="1:23" x14ac:dyDescent="0.25">
      <c r="A50" s="40"/>
      <c r="B50" s="5" t="s">
        <v>37</v>
      </c>
      <c r="C50" s="4">
        <v>0.98</v>
      </c>
      <c r="D50" s="5" t="s">
        <v>37</v>
      </c>
      <c r="E50" s="6">
        <v>0.97399999999999998</v>
      </c>
      <c r="F50" s="5" t="s">
        <v>37</v>
      </c>
      <c r="G50" s="10">
        <v>0.96799999999999997</v>
      </c>
      <c r="H50" s="5" t="s">
        <v>37</v>
      </c>
      <c r="I50" s="13">
        <v>0.96099999999999997</v>
      </c>
      <c r="J50" s="5" t="s">
        <v>37</v>
      </c>
      <c r="K50" s="13">
        <v>0.95499999999999996</v>
      </c>
      <c r="L50" s="5" t="s">
        <v>37</v>
      </c>
      <c r="M50" s="6">
        <v>0.94899999999999995</v>
      </c>
      <c r="N50" s="5" t="s">
        <v>37</v>
      </c>
      <c r="O50" s="4">
        <v>0.94299999999999995</v>
      </c>
      <c r="P50" s="5" t="s">
        <v>37</v>
      </c>
      <c r="Q50" s="2">
        <v>0.93700000000000006</v>
      </c>
      <c r="R50" s="5" t="s">
        <v>37</v>
      </c>
      <c r="S50" s="2">
        <v>0.93100000000000005</v>
      </c>
      <c r="T50" s="5" t="s">
        <v>37</v>
      </c>
      <c r="U50" s="2">
        <v>0.92500000000000004</v>
      </c>
      <c r="V50" s="5" t="s">
        <v>37</v>
      </c>
      <c r="W50" s="2">
        <v>0.91900000000000004</v>
      </c>
    </row>
    <row r="51" spans="1:23" x14ac:dyDescent="0.25">
      <c r="A51" s="40"/>
      <c r="B51" s="5" t="s">
        <v>38</v>
      </c>
      <c r="C51" s="4">
        <v>4.5590000000000002</v>
      </c>
      <c r="D51" s="5" t="s">
        <v>38</v>
      </c>
      <c r="E51" s="6">
        <v>4.5309999999999997</v>
      </c>
      <c r="F51" s="5" t="s">
        <v>38</v>
      </c>
      <c r="G51" s="10">
        <v>4.5019999999999998</v>
      </c>
      <c r="H51" s="5" t="s">
        <v>38</v>
      </c>
      <c r="I51" s="13">
        <v>4.4729999999999999</v>
      </c>
      <c r="J51" s="5" t="s">
        <v>38</v>
      </c>
      <c r="K51" s="13">
        <v>4.444</v>
      </c>
      <c r="L51" s="5" t="s">
        <v>38</v>
      </c>
      <c r="M51" s="6">
        <v>4.415</v>
      </c>
      <c r="N51" s="5" t="s">
        <v>38</v>
      </c>
      <c r="O51" s="4">
        <v>4.3860000000000001</v>
      </c>
      <c r="P51" s="5" t="s">
        <v>38</v>
      </c>
      <c r="Q51" s="2">
        <v>4.3579999999999997</v>
      </c>
      <c r="R51" s="5" t="s">
        <v>38</v>
      </c>
      <c r="S51" s="2">
        <v>4.3289999999999997</v>
      </c>
      <c r="T51" s="5" t="s">
        <v>38</v>
      </c>
      <c r="U51" s="2">
        <v>4.3010000000000002</v>
      </c>
      <c r="V51" s="5" t="s">
        <v>38</v>
      </c>
      <c r="W51" s="2">
        <v>4.2729999999999997</v>
      </c>
    </row>
    <row r="52" spans="1:23" x14ac:dyDescent="0.25">
      <c r="A52" s="40"/>
      <c r="B52" s="5" t="s">
        <v>39</v>
      </c>
      <c r="C52" s="4">
        <v>1.49</v>
      </c>
      <c r="D52" s="5" t="s">
        <v>39</v>
      </c>
      <c r="E52" s="6">
        <v>1.4810000000000001</v>
      </c>
      <c r="F52" s="5" t="s">
        <v>39</v>
      </c>
      <c r="G52" s="10">
        <v>1.4710000000000001</v>
      </c>
      <c r="H52" s="5" t="s">
        <v>39</v>
      </c>
      <c r="I52" s="13">
        <v>1.462</v>
      </c>
      <c r="J52" s="5" t="s">
        <v>39</v>
      </c>
      <c r="K52" s="13">
        <v>1.452</v>
      </c>
      <c r="L52" s="5" t="s">
        <v>39</v>
      </c>
      <c r="M52" s="6">
        <v>1.4430000000000001</v>
      </c>
      <c r="N52" s="5" t="s">
        <v>39</v>
      </c>
      <c r="O52" s="4">
        <v>1.4330000000000001</v>
      </c>
      <c r="P52" s="5" t="s">
        <v>39</v>
      </c>
      <c r="Q52" s="2">
        <v>1.4239999999999999</v>
      </c>
      <c r="R52" s="5" t="s">
        <v>39</v>
      </c>
      <c r="S52" s="2">
        <v>1.415</v>
      </c>
      <c r="T52" s="5" t="s">
        <v>39</v>
      </c>
      <c r="U52" s="2">
        <v>1.4059999999999999</v>
      </c>
      <c r="V52" s="5" t="s">
        <v>39</v>
      </c>
      <c r="W52" s="2">
        <v>1.397</v>
      </c>
    </row>
    <row r="53" spans="1:23" x14ac:dyDescent="0.25">
      <c r="A53" s="40"/>
      <c r="B53" s="5" t="s">
        <v>40</v>
      </c>
      <c r="C53" s="4">
        <v>4.1959999999999997</v>
      </c>
      <c r="D53" s="5" t="s">
        <v>40</v>
      </c>
      <c r="E53" s="6">
        <v>4.1689999999999996</v>
      </c>
      <c r="F53" s="5" t="s">
        <v>40</v>
      </c>
      <c r="G53" s="10">
        <v>4.1429999999999998</v>
      </c>
      <c r="H53" s="5" t="s">
        <v>40</v>
      </c>
      <c r="I53" s="13">
        <v>4.1159999999999997</v>
      </c>
      <c r="J53" s="5" t="s">
        <v>40</v>
      </c>
      <c r="K53" s="13">
        <v>4.0890000000000004</v>
      </c>
      <c r="L53" s="5" t="s">
        <v>40</v>
      </c>
      <c r="M53" s="6">
        <v>4.0629999999999997</v>
      </c>
      <c r="N53" s="5" t="s">
        <v>40</v>
      </c>
      <c r="O53" s="4">
        <v>4.0359999999999996</v>
      </c>
      <c r="P53" s="5" t="s">
        <v>40</v>
      </c>
      <c r="Q53" s="2">
        <v>4.01</v>
      </c>
      <c r="R53" s="5" t="s">
        <v>40</v>
      </c>
      <c r="S53" s="2">
        <v>3.984</v>
      </c>
      <c r="T53" s="5" t="s">
        <v>40</v>
      </c>
      <c r="U53" s="2">
        <v>3.9580000000000002</v>
      </c>
      <c r="V53" s="5" t="s">
        <v>40</v>
      </c>
      <c r="W53" s="2">
        <v>3.9319999999999999</v>
      </c>
    </row>
    <row r="54" spans="1:23" x14ac:dyDescent="0.25">
      <c r="A54" s="40"/>
      <c r="B54" s="5" t="s">
        <v>41</v>
      </c>
      <c r="C54" s="4">
        <v>4.5250000000000004</v>
      </c>
      <c r="D54" s="5" t="s">
        <v>41</v>
      </c>
      <c r="E54" s="12">
        <v>4.4960000000000004</v>
      </c>
      <c r="F54" s="5" t="s">
        <v>41</v>
      </c>
      <c r="G54" s="10">
        <v>4.468</v>
      </c>
      <c r="H54" s="5" t="s">
        <v>41</v>
      </c>
      <c r="I54" s="13">
        <v>4.4390000000000001</v>
      </c>
      <c r="J54" s="5" t="s">
        <v>41</v>
      </c>
      <c r="K54" s="13">
        <v>4.41</v>
      </c>
      <c r="L54" s="5" t="s">
        <v>41</v>
      </c>
      <c r="M54" s="6">
        <v>4.3810000000000002</v>
      </c>
      <c r="N54" s="5" t="s">
        <v>41</v>
      </c>
      <c r="O54" s="4">
        <v>4.3529999999999998</v>
      </c>
      <c r="P54" s="5" t="s">
        <v>41</v>
      </c>
      <c r="Q54" s="2">
        <v>4.3239999999999998</v>
      </c>
      <c r="R54" s="5" t="s">
        <v>41</v>
      </c>
      <c r="S54" s="2">
        <v>4.2960000000000003</v>
      </c>
      <c r="T54" s="5" t="s">
        <v>41</v>
      </c>
      <c r="U54" s="2">
        <v>4.2690000000000001</v>
      </c>
      <c r="V54" s="5" t="s">
        <v>41</v>
      </c>
      <c r="W54" s="2">
        <v>4.2409999999999997</v>
      </c>
    </row>
    <row r="55" spans="1:23" s="15" customFormat="1" x14ac:dyDescent="0.25">
      <c r="A55" s="40" t="s">
        <v>43</v>
      </c>
      <c r="B55" s="37">
        <v>0</v>
      </c>
      <c r="C55" s="37"/>
      <c r="D55" s="37">
        <v>0</v>
      </c>
      <c r="E55" s="37"/>
      <c r="F55" s="16" t="s">
        <v>42</v>
      </c>
      <c r="G55" s="23">
        <f>SUM(G56)</f>
        <v>199.119</v>
      </c>
      <c r="H55" s="16" t="s">
        <v>42</v>
      </c>
      <c r="I55" s="25">
        <f>SUM(I56:I63)</f>
        <v>224.601</v>
      </c>
      <c r="J55" s="24" t="s">
        <v>42</v>
      </c>
      <c r="K55" s="25">
        <f>SUM(K56:K63)</f>
        <v>238.423</v>
      </c>
      <c r="L55" s="16" t="s">
        <v>42</v>
      </c>
      <c r="M55" s="17">
        <f>SUM(M56:M63)</f>
        <v>289.63909999999998</v>
      </c>
      <c r="N55" s="16" t="s">
        <v>42</v>
      </c>
      <c r="O55" s="18">
        <f>SUM(O56:O63)</f>
        <v>287.8180000000001</v>
      </c>
      <c r="P55" s="16" t="s">
        <v>42</v>
      </c>
      <c r="Q55" s="14">
        <f>SUM(Q56:Q63)</f>
        <v>285.99200000000002</v>
      </c>
      <c r="R55" s="16" t="s">
        <v>42</v>
      </c>
      <c r="S55" s="14">
        <f>SUM(S56:S63)</f>
        <v>284.21199999999993</v>
      </c>
      <c r="T55" s="16" t="s">
        <v>42</v>
      </c>
      <c r="U55" s="14">
        <f>SUM(U56:U63)</f>
        <v>282.49799999999999</v>
      </c>
      <c r="V55" s="16" t="s">
        <v>42</v>
      </c>
      <c r="W55" s="14">
        <f>SUM(W56:W63)</f>
        <v>280.84800000000001</v>
      </c>
    </row>
    <row r="56" spans="1:23" ht="45" x14ac:dyDescent="0.25">
      <c r="A56" s="40"/>
      <c r="B56" s="37"/>
      <c r="C56" s="37"/>
      <c r="D56" s="37"/>
      <c r="E56" s="37"/>
      <c r="F56" s="35" t="s">
        <v>51</v>
      </c>
      <c r="G56" s="41">
        <v>199.119</v>
      </c>
      <c r="H56" s="35" t="s">
        <v>52</v>
      </c>
      <c r="I56" s="44">
        <v>191.994</v>
      </c>
      <c r="J56" s="35" t="s">
        <v>52</v>
      </c>
      <c r="K56" s="44">
        <v>191.066</v>
      </c>
      <c r="L56" s="1" t="s">
        <v>52</v>
      </c>
      <c r="M56" s="6">
        <v>199.48949999999999</v>
      </c>
      <c r="N56" s="1" t="s">
        <v>52</v>
      </c>
      <c r="O56" s="4">
        <v>198.249</v>
      </c>
      <c r="P56" s="1" t="s">
        <v>52</v>
      </c>
      <c r="Q56" s="2">
        <v>196.995</v>
      </c>
      <c r="R56" s="1" t="s">
        <v>52</v>
      </c>
      <c r="S56" s="2">
        <v>195.77699999999999</v>
      </c>
      <c r="T56" s="1" t="s">
        <v>52</v>
      </c>
      <c r="U56" s="2">
        <v>194.608</v>
      </c>
      <c r="V56" s="1" t="s">
        <v>52</v>
      </c>
      <c r="W56" s="26">
        <v>193.495</v>
      </c>
    </row>
    <row r="57" spans="1:23" ht="60" x14ac:dyDescent="0.25">
      <c r="A57" s="40"/>
      <c r="B57" s="37"/>
      <c r="C57" s="37"/>
      <c r="D57" s="37"/>
      <c r="E57" s="37"/>
      <c r="F57" s="35"/>
      <c r="G57" s="41"/>
      <c r="H57" s="35"/>
      <c r="I57" s="44"/>
      <c r="J57" s="35"/>
      <c r="K57" s="44"/>
      <c r="L57" s="1" t="s">
        <v>53</v>
      </c>
      <c r="M57" s="6">
        <v>14.973000000000001</v>
      </c>
      <c r="N57" s="1" t="s">
        <v>53</v>
      </c>
      <c r="O57" s="4">
        <v>14.875999999999999</v>
      </c>
      <c r="P57" s="1" t="s">
        <v>53</v>
      </c>
      <c r="Q57" s="2">
        <v>14.784000000000001</v>
      </c>
      <c r="R57" s="1" t="s">
        <v>53</v>
      </c>
      <c r="S57" s="2">
        <v>14.691000000000001</v>
      </c>
      <c r="T57" s="1" t="s">
        <v>53</v>
      </c>
      <c r="U57" s="2">
        <v>14.602</v>
      </c>
      <c r="V57" s="1" t="s">
        <v>53</v>
      </c>
      <c r="W57" s="26">
        <v>14.516999999999999</v>
      </c>
    </row>
    <row r="58" spans="1:23" ht="60" x14ac:dyDescent="0.25">
      <c r="A58" s="40"/>
      <c r="B58" s="37"/>
      <c r="C58" s="37"/>
      <c r="D58" s="37"/>
      <c r="E58" s="37"/>
      <c r="F58" s="35"/>
      <c r="G58" s="41"/>
      <c r="H58" s="35"/>
      <c r="I58" s="44"/>
      <c r="J58" s="1" t="s">
        <v>53</v>
      </c>
      <c r="K58" s="13">
        <v>15.071</v>
      </c>
      <c r="L58" s="1" t="s">
        <v>57</v>
      </c>
      <c r="M58" s="6">
        <v>14.316000000000001</v>
      </c>
      <c r="N58" s="1" t="s">
        <v>57</v>
      </c>
      <c r="O58" s="4">
        <v>14.223000000000001</v>
      </c>
      <c r="P58" s="1" t="s">
        <v>57</v>
      </c>
      <c r="Q58" s="2">
        <v>14.131</v>
      </c>
      <c r="R58" s="1" t="s">
        <v>57</v>
      </c>
      <c r="S58" s="2">
        <v>14.039</v>
      </c>
      <c r="T58" s="1" t="s">
        <v>57</v>
      </c>
      <c r="U58" s="2">
        <v>13.949</v>
      </c>
      <c r="V58" s="1" t="s">
        <v>57</v>
      </c>
      <c r="W58" s="26">
        <v>13.86</v>
      </c>
    </row>
    <row r="59" spans="1:23" ht="45" x14ac:dyDescent="0.25">
      <c r="A59" s="40"/>
      <c r="B59" s="37"/>
      <c r="C59" s="37"/>
      <c r="D59" s="37"/>
      <c r="E59" s="37"/>
      <c r="F59" s="35"/>
      <c r="G59" s="41"/>
      <c r="H59" s="35" t="s">
        <v>53</v>
      </c>
      <c r="I59" s="44">
        <v>15.167999999999999</v>
      </c>
      <c r="J59" s="35" t="s">
        <v>56</v>
      </c>
      <c r="K59" s="44">
        <v>14.962999999999999</v>
      </c>
      <c r="L59" s="21" t="s">
        <v>56</v>
      </c>
      <c r="M59" s="12">
        <v>14.866</v>
      </c>
      <c r="N59" s="21" t="s">
        <v>56</v>
      </c>
      <c r="O59" s="4">
        <v>14.77</v>
      </c>
      <c r="P59" s="1" t="s">
        <v>56</v>
      </c>
      <c r="Q59" s="2">
        <v>14.673999999999999</v>
      </c>
      <c r="R59" s="1" t="s">
        <v>56</v>
      </c>
      <c r="S59" s="2">
        <v>14.582000000000001</v>
      </c>
      <c r="T59" s="1" t="s">
        <v>56</v>
      </c>
      <c r="U59" s="2">
        <v>14.491</v>
      </c>
      <c r="V59" s="1" t="s">
        <v>56</v>
      </c>
      <c r="W59" s="26">
        <v>14.398</v>
      </c>
    </row>
    <row r="60" spans="1:23" ht="30" x14ac:dyDescent="0.25">
      <c r="A60" s="40"/>
      <c r="B60" s="37"/>
      <c r="C60" s="37"/>
      <c r="D60" s="37"/>
      <c r="E60" s="37"/>
      <c r="F60" s="35"/>
      <c r="G60" s="41"/>
      <c r="H60" s="35"/>
      <c r="I60" s="44"/>
      <c r="J60" s="35"/>
      <c r="K60" s="44"/>
      <c r="L60" s="21" t="s">
        <v>58</v>
      </c>
      <c r="M60" s="12">
        <v>15.5786</v>
      </c>
      <c r="N60" s="21" t="s">
        <v>58</v>
      </c>
      <c r="O60" s="4">
        <v>15.478999999999999</v>
      </c>
      <c r="P60" s="1" t="s">
        <v>58</v>
      </c>
      <c r="Q60" s="2">
        <v>15.382</v>
      </c>
      <c r="R60" s="1" t="s">
        <v>58</v>
      </c>
      <c r="S60" s="2">
        <v>15.287000000000001</v>
      </c>
      <c r="T60" s="1" t="s">
        <v>58</v>
      </c>
      <c r="U60" s="2">
        <v>15.196</v>
      </c>
      <c r="V60" s="1" t="s">
        <v>58</v>
      </c>
      <c r="W60" s="26">
        <v>15.105</v>
      </c>
    </row>
    <row r="61" spans="1:23" ht="30" x14ac:dyDescent="0.25">
      <c r="A61" s="40"/>
      <c r="B61" s="37"/>
      <c r="C61" s="37"/>
      <c r="D61" s="37"/>
      <c r="E61" s="37"/>
      <c r="F61" s="35"/>
      <c r="G61" s="41"/>
      <c r="H61" s="35" t="s">
        <v>54</v>
      </c>
      <c r="I61" s="42">
        <v>5.8319999999999999</v>
      </c>
      <c r="J61" s="35" t="s">
        <v>54</v>
      </c>
      <c r="K61" s="44">
        <v>5.7939999999999996</v>
      </c>
      <c r="L61" s="21" t="s">
        <v>54</v>
      </c>
      <c r="M61" s="12">
        <v>5.7560000000000002</v>
      </c>
      <c r="N61" s="21" t="s">
        <v>54</v>
      </c>
      <c r="O61" s="12">
        <v>5.72</v>
      </c>
      <c r="P61" s="1" t="s">
        <v>54</v>
      </c>
      <c r="Q61" s="12">
        <v>5.6820000000000004</v>
      </c>
      <c r="R61" s="1" t="s">
        <v>54</v>
      </c>
      <c r="S61" s="12">
        <v>5.6449999999999996</v>
      </c>
      <c r="T61" s="1" t="s">
        <v>54</v>
      </c>
      <c r="U61" s="12">
        <v>5.609</v>
      </c>
      <c r="V61" s="1" t="s">
        <v>54</v>
      </c>
      <c r="W61" s="12">
        <v>5.5720000000000001</v>
      </c>
    </row>
    <row r="62" spans="1:23" ht="30" x14ac:dyDescent="0.25">
      <c r="A62" s="40"/>
      <c r="B62" s="37"/>
      <c r="C62" s="37"/>
      <c r="D62" s="37"/>
      <c r="E62" s="37"/>
      <c r="F62" s="35"/>
      <c r="G62" s="41"/>
      <c r="H62" s="35"/>
      <c r="I62" s="42"/>
      <c r="J62" s="35"/>
      <c r="K62" s="44"/>
      <c r="L62" s="21" t="s">
        <v>59</v>
      </c>
      <c r="M62" s="12">
        <v>13.205</v>
      </c>
      <c r="N62" s="21" t="s">
        <v>59</v>
      </c>
      <c r="O62" s="4">
        <v>13.122</v>
      </c>
      <c r="P62" s="1" t="s">
        <v>59</v>
      </c>
      <c r="Q62" s="2">
        <v>13.037000000000001</v>
      </c>
      <c r="R62" s="1" t="s">
        <v>59</v>
      </c>
      <c r="S62" s="2">
        <v>12.955</v>
      </c>
      <c r="T62" s="1" t="s">
        <v>59</v>
      </c>
      <c r="U62" s="2">
        <v>12.875999999999999</v>
      </c>
      <c r="V62" s="1" t="s">
        <v>59</v>
      </c>
      <c r="W62" s="26">
        <v>12.798</v>
      </c>
    </row>
    <row r="63" spans="1:23" ht="30" x14ac:dyDescent="0.25">
      <c r="A63" s="40"/>
      <c r="B63" s="37"/>
      <c r="C63" s="37"/>
      <c r="D63" s="37"/>
      <c r="E63" s="37"/>
      <c r="F63" s="35"/>
      <c r="G63" s="41"/>
      <c r="H63" s="1" t="s">
        <v>55</v>
      </c>
      <c r="I63" s="7">
        <v>11.606999999999999</v>
      </c>
      <c r="J63" s="1" t="s">
        <v>55</v>
      </c>
      <c r="K63" s="13">
        <v>11.529</v>
      </c>
      <c r="L63" s="21" t="s">
        <v>55</v>
      </c>
      <c r="M63" s="12">
        <v>11.455</v>
      </c>
      <c r="N63" s="21" t="s">
        <v>55</v>
      </c>
      <c r="O63" s="4">
        <v>11.379</v>
      </c>
      <c r="P63" s="1" t="s">
        <v>55</v>
      </c>
      <c r="Q63" s="2">
        <v>11.307</v>
      </c>
      <c r="R63" s="1" t="s">
        <v>55</v>
      </c>
      <c r="S63" s="2">
        <v>11.236000000000001</v>
      </c>
      <c r="T63" s="1" t="s">
        <v>55</v>
      </c>
      <c r="U63" s="2">
        <v>11.167</v>
      </c>
      <c r="V63" s="1" t="s">
        <v>55</v>
      </c>
      <c r="W63" s="2">
        <v>11.103</v>
      </c>
    </row>
    <row r="64" spans="1:23" s="15" customFormat="1" ht="15" customHeight="1" x14ac:dyDescent="0.25">
      <c r="A64" s="53" t="s">
        <v>44</v>
      </c>
      <c r="B64" s="56">
        <v>0</v>
      </c>
      <c r="C64" s="57"/>
      <c r="D64" s="56">
        <v>0</v>
      </c>
      <c r="E64" s="57"/>
      <c r="F64" s="3" t="s">
        <v>42</v>
      </c>
      <c r="G64" s="23">
        <f>SUM(G65)</f>
        <v>59.735699999999994</v>
      </c>
      <c r="H64" s="3" t="s">
        <v>42</v>
      </c>
      <c r="I64" s="23">
        <f>SUM(I65:I68)</f>
        <v>63.665399999999998</v>
      </c>
      <c r="J64" s="3" t="s">
        <v>42</v>
      </c>
      <c r="K64" s="29">
        <f>SUM(K65:K68)</f>
        <v>69.333399999999997</v>
      </c>
      <c r="L64" s="22" t="s">
        <v>42</v>
      </c>
      <c r="M64" s="23">
        <f>SUM(M65:M68)</f>
        <v>77.508849999999995</v>
      </c>
      <c r="N64" s="22" t="s">
        <v>42</v>
      </c>
      <c r="O64" s="23">
        <f>SUM(O65:O68)</f>
        <v>77.022300000000001</v>
      </c>
      <c r="P64" s="3" t="s">
        <v>42</v>
      </c>
      <c r="Q64" s="23">
        <f>SUM(Q65:Q68)</f>
        <v>76.534100000000009</v>
      </c>
      <c r="R64" s="3" t="s">
        <v>42</v>
      </c>
      <c r="S64" s="23">
        <f>SUM(S65:S68)</f>
        <v>76.057900000000004</v>
      </c>
      <c r="T64" s="3" t="s">
        <v>42</v>
      </c>
      <c r="U64" s="23">
        <f>SUM(U65:U68)</f>
        <v>75.599199999999996</v>
      </c>
      <c r="V64" s="3" t="s">
        <v>42</v>
      </c>
      <c r="W64" s="23">
        <f>SUM(W65:W68)</f>
        <v>75.158499999999989</v>
      </c>
    </row>
    <row r="65" spans="1:23" ht="45" x14ac:dyDescent="0.25">
      <c r="A65" s="54"/>
      <c r="B65" s="58"/>
      <c r="C65" s="59"/>
      <c r="D65" s="58"/>
      <c r="E65" s="59"/>
      <c r="F65" s="62" t="s">
        <v>61</v>
      </c>
      <c r="G65" s="65">
        <f>G56*0.3</f>
        <v>59.735699999999994</v>
      </c>
      <c r="H65" s="35" t="s">
        <v>92</v>
      </c>
      <c r="I65" s="38">
        <f>I56*0.3</f>
        <v>57.598199999999999</v>
      </c>
      <c r="J65" s="35" t="s">
        <v>92</v>
      </c>
      <c r="K65" s="36">
        <f>K56*0.3</f>
        <v>57.319800000000001</v>
      </c>
      <c r="L65" s="1" t="s">
        <v>92</v>
      </c>
      <c r="M65" s="6">
        <f>M56*0.3</f>
        <v>59.846849999999996</v>
      </c>
      <c r="N65" s="1" t="s">
        <v>92</v>
      </c>
      <c r="O65" s="4">
        <f>O56*0.3</f>
        <v>59.474699999999999</v>
      </c>
      <c r="P65" s="1" t="s">
        <v>92</v>
      </c>
      <c r="Q65" s="2">
        <f>Q56*0.3</f>
        <v>59.098500000000001</v>
      </c>
      <c r="R65" s="1" t="s">
        <v>92</v>
      </c>
      <c r="S65" s="2">
        <f>S56*0.3</f>
        <v>58.733099999999993</v>
      </c>
      <c r="T65" s="1" t="s">
        <v>92</v>
      </c>
      <c r="U65" s="2">
        <f>U56*0.3</f>
        <v>58.382399999999997</v>
      </c>
      <c r="V65" s="1" t="s">
        <v>92</v>
      </c>
      <c r="W65" s="2">
        <f>W56*0.3</f>
        <v>58.048499999999997</v>
      </c>
    </row>
    <row r="66" spans="1:23" ht="60" x14ac:dyDescent="0.25">
      <c r="A66" s="54"/>
      <c r="B66" s="58"/>
      <c r="C66" s="59"/>
      <c r="D66" s="58"/>
      <c r="E66" s="59"/>
      <c r="F66" s="63"/>
      <c r="G66" s="66"/>
      <c r="H66" s="35"/>
      <c r="I66" s="38"/>
      <c r="J66" s="35"/>
      <c r="K66" s="36"/>
      <c r="L66" s="1" t="s">
        <v>90</v>
      </c>
      <c r="M66" s="4">
        <f>M57*0.4</f>
        <v>5.9892000000000003</v>
      </c>
      <c r="N66" s="1" t="s">
        <v>90</v>
      </c>
      <c r="O66" s="4">
        <f>O57*0.4</f>
        <v>5.9504000000000001</v>
      </c>
      <c r="P66" s="1" t="s">
        <v>90</v>
      </c>
      <c r="Q66" s="4">
        <f>Q57*0.4</f>
        <v>5.9136000000000006</v>
      </c>
      <c r="R66" s="1" t="s">
        <v>90</v>
      </c>
      <c r="S66" s="4">
        <f>S57*0.4</f>
        <v>5.8764000000000003</v>
      </c>
      <c r="T66" s="1" t="s">
        <v>90</v>
      </c>
      <c r="U66" s="4">
        <f>U57*0.4</f>
        <v>5.8408000000000007</v>
      </c>
      <c r="V66" s="1" t="s">
        <v>90</v>
      </c>
      <c r="W66" s="4">
        <f>W57*0.4</f>
        <v>5.8068</v>
      </c>
    </row>
    <row r="67" spans="1:23" ht="60" x14ac:dyDescent="0.25">
      <c r="A67" s="54"/>
      <c r="B67" s="58"/>
      <c r="C67" s="59"/>
      <c r="D67" s="58"/>
      <c r="E67" s="59"/>
      <c r="F67" s="63"/>
      <c r="G67" s="66"/>
      <c r="H67" s="62" t="s">
        <v>90</v>
      </c>
      <c r="I67" s="65">
        <f>I59*0.4</f>
        <v>6.0671999999999997</v>
      </c>
      <c r="J67" s="1" t="s">
        <v>90</v>
      </c>
      <c r="K67" s="7">
        <f>K58*0.4</f>
        <v>6.0284000000000004</v>
      </c>
      <c r="L67" s="1" t="s">
        <v>91</v>
      </c>
      <c r="M67" s="4">
        <f>M59*0.4</f>
        <v>5.9464000000000006</v>
      </c>
      <c r="N67" s="1" t="s">
        <v>91</v>
      </c>
      <c r="O67" s="4">
        <f>O59*0.4</f>
        <v>5.9080000000000004</v>
      </c>
      <c r="P67" s="1" t="s">
        <v>91</v>
      </c>
      <c r="Q67" s="4">
        <f>Q59*0.4</f>
        <v>5.8696000000000002</v>
      </c>
      <c r="R67" s="1" t="s">
        <v>91</v>
      </c>
      <c r="S67" s="4">
        <f>S59*0.4</f>
        <v>5.8328000000000007</v>
      </c>
      <c r="T67" s="1" t="s">
        <v>91</v>
      </c>
      <c r="U67" s="4">
        <f>U59*0.4</f>
        <v>5.7964000000000002</v>
      </c>
      <c r="V67" s="1" t="s">
        <v>91</v>
      </c>
      <c r="W67" s="4">
        <f>W59*0.4</f>
        <v>5.7591999999999999</v>
      </c>
    </row>
    <row r="68" spans="1:23" ht="60" x14ac:dyDescent="0.25">
      <c r="A68" s="55"/>
      <c r="B68" s="60"/>
      <c r="C68" s="61"/>
      <c r="D68" s="60"/>
      <c r="E68" s="61"/>
      <c r="F68" s="64"/>
      <c r="G68" s="67"/>
      <c r="H68" s="64"/>
      <c r="I68" s="67"/>
      <c r="J68" s="1" t="s">
        <v>91</v>
      </c>
      <c r="K68" s="7">
        <f>K59*0.4</f>
        <v>5.9851999999999999</v>
      </c>
      <c r="L68" s="1" t="s">
        <v>93</v>
      </c>
      <c r="M68" s="4">
        <f>M58*0.4</f>
        <v>5.7264000000000008</v>
      </c>
      <c r="N68" s="1" t="s">
        <v>93</v>
      </c>
      <c r="O68" s="4">
        <f>O58*0.4</f>
        <v>5.6892000000000005</v>
      </c>
      <c r="P68" s="1" t="s">
        <v>93</v>
      </c>
      <c r="Q68" s="4">
        <f>Q58*0.4</f>
        <v>5.6524000000000001</v>
      </c>
      <c r="R68" s="1" t="s">
        <v>93</v>
      </c>
      <c r="S68" s="4">
        <f>S58*0.4</f>
        <v>5.6156000000000006</v>
      </c>
      <c r="T68" s="1" t="s">
        <v>93</v>
      </c>
      <c r="U68" s="4">
        <f>U58*0.4</f>
        <v>5.5796000000000001</v>
      </c>
      <c r="V68" s="1" t="s">
        <v>93</v>
      </c>
      <c r="W68" s="4">
        <f>W58*0.4</f>
        <v>5.5440000000000005</v>
      </c>
    </row>
    <row r="69" spans="1:23" ht="90.75" customHeight="1" x14ac:dyDescent="0.25">
      <c r="A69" s="8" t="s">
        <v>45</v>
      </c>
      <c r="B69" s="37">
        <v>0</v>
      </c>
      <c r="C69" s="37"/>
      <c r="D69" s="37">
        <v>0</v>
      </c>
      <c r="E69" s="37"/>
      <c r="F69" s="37">
        <f>G56*0.096</f>
        <v>19.115424000000001</v>
      </c>
      <c r="G69" s="37"/>
      <c r="H69" s="37">
        <f>(I56+I59)*0.096</f>
        <v>19.887551999999999</v>
      </c>
      <c r="I69" s="37"/>
      <c r="J69" s="37">
        <f>(K56+K58+K59)*0.096</f>
        <v>21.2256</v>
      </c>
      <c r="K69" s="37"/>
      <c r="L69" s="37">
        <f>(M56+M57+M58+M59)*0.096</f>
        <v>23.389872</v>
      </c>
      <c r="M69" s="37"/>
      <c r="N69" s="37">
        <f>(O56+O57+O58+O59)*0.096</f>
        <v>23.243328000000002</v>
      </c>
      <c r="O69" s="37"/>
      <c r="P69" s="37">
        <f>(Q56+Q57+Q58+Q59)*0.096</f>
        <v>23.096064000000002</v>
      </c>
      <c r="Q69" s="37"/>
      <c r="R69" s="37">
        <f>(S56+S57+S58+S59)*0.096</f>
        <v>22.952543999999996</v>
      </c>
      <c r="S69" s="37"/>
      <c r="T69" s="37">
        <f>(U56+U57+U58+U59)*0.096</f>
        <v>22.814400000000003</v>
      </c>
      <c r="U69" s="37"/>
      <c r="V69" s="37">
        <f>(W56+W57+W58+W59)*0.096</f>
        <v>22.681920000000002</v>
      </c>
      <c r="W69" s="37"/>
    </row>
    <row r="70" spans="1:23" ht="57" x14ac:dyDescent="0.25">
      <c r="A70" s="3" t="s">
        <v>46</v>
      </c>
      <c r="B70" s="37">
        <v>0</v>
      </c>
      <c r="C70" s="37"/>
      <c r="D70" s="37">
        <v>0</v>
      </c>
      <c r="E70" s="37"/>
      <c r="F70" s="37">
        <v>0</v>
      </c>
      <c r="G70" s="37"/>
      <c r="H70" s="37">
        <v>0</v>
      </c>
      <c r="I70" s="37"/>
      <c r="J70" s="37">
        <v>0</v>
      </c>
      <c r="K70" s="37"/>
      <c r="L70" s="5" t="s">
        <v>60</v>
      </c>
      <c r="M70" s="2">
        <f>M61*0.62</f>
        <v>3.5687200000000003</v>
      </c>
      <c r="N70" s="5" t="s">
        <v>60</v>
      </c>
      <c r="O70" s="2">
        <f>O61*0.62</f>
        <v>3.5463999999999998</v>
      </c>
      <c r="P70" s="5" t="s">
        <v>60</v>
      </c>
      <c r="Q70" s="2">
        <f>Q61*0.62</f>
        <v>3.5228400000000004</v>
      </c>
      <c r="R70" s="5" t="s">
        <v>60</v>
      </c>
      <c r="S70" s="2">
        <f>S61*0.62</f>
        <v>3.4998999999999998</v>
      </c>
      <c r="T70" s="5" t="s">
        <v>60</v>
      </c>
      <c r="U70" s="2">
        <f>U61*0.62</f>
        <v>3.4775800000000001</v>
      </c>
      <c r="V70" s="5" t="s">
        <v>60</v>
      </c>
      <c r="W70" s="2">
        <f>W61*0.62</f>
        <v>3.4546399999999999</v>
      </c>
    </row>
    <row r="71" spans="1:23" s="27" customFormat="1" x14ac:dyDescent="0.25">
      <c r="A71" s="40" t="s">
        <v>47</v>
      </c>
      <c r="B71" s="3" t="s">
        <v>42</v>
      </c>
      <c r="C71" s="19">
        <f>SUM(C72:C86)</f>
        <v>299.15149999999994</v>
      </c>
      <c r="D71" s="3" t="s">
        <v>42</v>
      </c>
      <c r="E71" s="28">
        <v>297.27699999999999</v>
      </c>
      <c r="F71" s="3" t="s">
        <v>42</v>
      </c>
      <c r="G71" s="28">
        <f>SUM(G72:G85)</f>
        <v>219.70499999999998</v>
      </c>
      <c r="H71" s="3" t="s">
        <v>42</v>
      </c>
      <c r="I71" s="14">
        <f>SUM(I72:I82)</f>
        <v>208.06899999999999</v>
      </c>
      <c r="J71" s="3" t="s">
        <v>42</v>
      </c>
      <c r="K71" s="29">
        <f>SUM(K72:K81)</f>
        <v>199.87427999999994</v>
      </c>
      <c r="L71" s="16" t="s">
        <v>42</v>
      </c>
      <c r="M71" s="18">
        <f>SUM(M72:M77)</f>
        <v>176.00732199999999</v>
      </c>
      <c r="N71" s="3" t="s">
        <v>42</v>
      </c>
      <c r="O71" s="18">
        <f>SUM(O72:O77)</f>
        <v>175.00596000000004</v>
      </c>
      <c r="P71" s="3" t="s">
        <v>42</v>
      </c>
      <c r="Q71" s="18">
        <f>SUM(Q72:Q77)</f>
        <v>173.89618000000004</v>
      </c>
      <c r="R71" s="3" t="s">
        <v>42</v>
      </c>
      <c r="S71" s="18">
        <f>SUM(S72:S77)</f>
        <v>172.66199999999998</v>
      </c>
      <c r="T71" s="3" t="s">
        <v>42</v>
      </c>
      <c r="U71" s="18">
        <f>SUM(U72:U77)</f>
        <v>171.77405999999999</v>
      </c>
      <c r="V71" s="3" t="s">
        <v>42</v>
      </c>
      <c r="W71" s="18">
        <f>SUM(W72:W77)</f>
        <v>170.67176000000001</v>
      </c>
    </row>
    <row r="72" spans="1:23" ht="30" x14ac:dyDescent="0.25">
      <c r="A72" s="40"/>
      <c r="B72" s="1" t="s">
        <v>62</v>
      </c>
      <c r="C72" s="2">
        <v>6.9669999999999996</v>
      </c>
      <c r="D72" s="1" t="s">
        <v>62</v>
      </c>
      <c r="E72" s="2">
        <v>6.0369999999999999</v>
      </c>
      <c r="F72" s="1" t="s">
        <v>62</v>
      </c>
      <c r="G72" s="2">
        <v>5.9969999999999999</v>
      </c>
      <c r="H72" s="1" t="s">
        <v>62</v>
      </c>
      <c r="I72" s="2">
        <v>5.9569999999999999</v>
      </c>
      <c r="J72" s="1" t="s">
        <v>62</v>
      </c>
      <c r="K72" s="2">
        <v>5.92</v>
      </c>
      <c r="L72" s="1" t="s">
        <v>94</v>
      </c>
      <c r="M72" s="4">
        <f>(M56*0.62)+8.187</f>
        <v>131.87048999999999</v>
      </c>
      <c r="N72" s="1" t="s">
        <v>94</v>
      </c>
      <c r="O72" s="4">
        <v>131.15600000000001</v>
      </c>
      <c r="P72" s="1" t="s">
        <v>94</v>
      </c>
      <c r="Q72" s="4">
        <v>130.32400000000001</v>
      </c>
      <c r="R72" s="1" t="s">
        <v>94</v>
      </c>
      <c r="S72" s="4">
        <f>(S56*0.62)+7.983</f>
        <v>129.36473999999998</v>
      </c>
      <c r="T72" s="1" t="s">
        <v>94</v>
      </c>
      <c r="U72" s="4">
        <v>128.744</v>
      </c>
      <c r="V72" s="1" t="s">
        <v>94</v>
      </c>
      <c r="W72" s="4">
        <f>(W56*0.62)+7.935</f>
        <v>127.9019</v>
      </c>
    </row>
    <row r="73" spans="1:23" ht="45" x14ac:dyDescent="0.25">
      <c r="A73" s="40"/>
      <c r="B73" s="1" t="s">
        <v>63</v>
      </c>
      <c r="C73" s="2">
        <v>10.785500000000001</v>
      </c>
      <c r="D73" s="1" t="s">
        <v>63</v>
      </c>
      <c r="E73" s="2">
        <v>10.613</v>
      </c>
      <c r="F73" s="1" t="s">
        <v>63</v>
      </c>
      <c r="G73" s="2">
        <v>10.545</v>
      </c>
      <c r="H73" s="1" t="s">
        <v>63</v>
      </c>
      <c r="I73" s="2">
        <v>10.478</v>
      </c>
      <c r="J73" s="1" t="s">
        <v>63</v>
      </c>
      <c r="K73" s="2">
        <v>10.409000000000001</v>
      </c>
      <c r="L73" s="1" t="s">
        <v>73</v>
      </c>
      <c r="M73" s="4">
        <f>M63*0.62</f>
        <v>7.1021000000000001</v>
      </c>
      <c r="N73" s="1" t="s">
        <v>73</v>
      </c>
      <c r="O73" s="4">
        <f>O63*0.62</f>
        <v>7.0549799999999996</v>
      </c>
      <c r="P73" s="1" t="s">
        <v>73</v>
      </c>
      <c r="Q73" s="4">
        <f>Q63*0.62</f>
        <v>7.0103400000000002</v>
      </c>
      <c r="R73" s="1" t="s">
        <v>73</v>
      </c>
      <c r="S73" s="4">
        <f>S63*0.62</f>
        <v>6.9663200000000005</v>
      </c>
      <c r="T73" s="1" t="s">
        <v>73</v>
      </c>
      <c r="U73" s="4">
        <f>U63*0.62</f>
        <v>6.92354</v>
      </c>
      <c r="V73" s="1" t="s">
        <v>73</v>
      </c>
      <c r="W73" s="4">
        <f>W63*0.62</f>
        <v>6.8838599999999994</v>
      </c>
    </row>
    <row r="74" spans="1:23" ht="75" x14ac:dyDescent="0.25">
      <c r="A74" s="40"/>
      <c r="B74" s="1" t="s">
        <v>64</v>
      </c>
      <c r="C74" s="2">
        <v>2.8079999999999998</v>
      </c>
      <c r="D74" s="1" t="s">
        <v>64</v>
      </c>
      <c r="E74" s="2">
        <v>2.9729999999999999</v>
      </c>
      <c r="F74" s="1" t="s">
        <v>64</v>
      </c>
      <c r="G74" s="2">
        <v>2.9540000000000002</v>
      </c>
      <c r="H74" s="1" t="s">
        <v>74</v>
      </c>
      <c r="I74" s="30">
        <v>16.771999999999998</v>
      </c>
      <c r="J74" s="1" t="s">
        <v>74</v>
      </c>
      <c r="K74" s="31">
        <v>14.1732</v>
      </c>
      <c r="L74" s="5" t="s">
        <v>76</v>
      </c>
      <c r="M74" s="4">
        <v>9.2170000000000005</v>
      </c>
      <c r="N74" s="5" t="s">
        <v>76</v>
      </c>
      <c r="O74" s="4">
        <v>9.157</v>
      </c>
      <c r="P74" s="5" t="s">
        <v>76</v>
      </c>
      <c r="Q74" s="4">
        <v>9.0980000000000008</v>
      </c>
      <c r="R74" s="5" t="s">
        <v>76</v>
      </c>
      <c r="S74" s="4">
        <v>9.0410000000000004</v>
      </c>
      <c r="T74" s="5" t="s">
        <v>76</v>
      </c>
      <c r="U74" s="4">
        <v>8.984</v>
      </c>
      <c r="V74" s="5" t="s">
        <v>76</v>
      </c>
      <c r="W74" s="4">
        <v>8.9269999999999996</v>
      </c>
    </row>
    <row r="75" spans="1:23" ht="63" x14ac:dyDescent="0.25">
      <c r="A75" s="40"/>
      <c r="B75" s="1" t="s">
        <v>66</v>
      </c>
      <c r="C75" s="2">
        <v>15.462</v>
      </c>
      <c r="D75" s="1" t="s">
        <v>66</v>
      </c>
      <c r="E75" s="2">
        <v>15.365</v>
      </c>
      <c r="F75" s="1" t="s">
        <v>66</v>
      </c>
      <c r="G75" s="2">
        <v>15.266</v>
      </c>
      <c r="H75" s="1" t="s">
        <v>65</v>
      </c>
      <c r="I75" s="30">
        <v>10.621</v>
      </c>
      <c r="J75" s="1" t="s">
        <v>67</v>
      </c>
      <c r="K75" s="30">
        <v>0.92500000000000004</v>
      </c>
      <c r="L75" s="32" t="s">
        <v>75</v>
      </c>
      <c r="M75" s="4">
        <v>8.8759999999999994</v>
      </c>
      <c r="N75" s="32" t="s">
        <v>75</v>
      </c>
      <c r="O75" s="4">
        <v>8.8179999999999996</v>
      </c>
      <c r="P75" s="32" t="s">
        <v>75</v>
      </c>
      <c r="Q75" s="10">
        <v>8.7609999999999992</v>
      </c>
      <c r="R75" s="32" t="s">
        <v>75</v>
      </c>
      <c r="S75" s="4">
        <v>8.7040000000000006</v>
      </c>
      <c r="T75" s="32" t="s">
        <v>75</v>
      </c>
      <c r="U75" s="2">
        <v>8.6479999999999997</v>
      </c>
      <c r="V75" s="32" t="s">
        <v>75</v>
      </c>
      <c r="W75" s="4">
        <v>8.593</v>
      </c>
    </row>
    <row r="76" spans="1:23" ht="90" x14ac:dyDescent="0.25">
      <c r="A76" s="40"/>
      <c r="B76" s="1" t="s">
        <v>74</v>
      </c>
      <c r="C76" s="2">
        <v>15.5</v>
      </c>
      <c r="D76" s="1" t="s">
        <v>74</v>
      </c>
      <c r="E76" s="2">
        <v>16.992000000000001</v>
      </c>
      <c r="F76" s="1" t="s">
        <v>74</v>
      </c>
      <c r="G76" s="2">
        <v>16.882000000000001</v>
      </c>
      <c r="H76" s="1" t="s">
        <v>67</v>
      </c>
      <c r="I76" s="30">
        <v>0.93100000000000005</v>
      </c>
      <c r="J76" s="1" t="s">
        <v>71</v>
      </c>
      <c r="K76" s="31">
        <v>123.81399999999999</v>
      </c>
      <c r="L76" s="1" t="s">
        <v>77</v>
      </c>
      <c r="M76" s="4">
        <v>9.2829999999999995</v>
      </c>
      <c r="N76" s="1" t="s">
        <v>77</v>
      </c>
      <c r="O76" s="4">
        <v>9.2230000000000008</v>
      </c>
      <c r="P76" s="1" t="s">
        <v>77</v>
      </c>
      <c r="Q76" s="4">
        <v>9.1660000000000004</v>
      </c>
      <c r="R76" s="1" t="s">
        <v>77</v>
      </c>
      <c r="S76" s="4">
        <v>9.1080000000000005</v>
      </c>
      <c r="T76" s="1" t="s">
        <v>77</v>
      </c>
      <c r="U76" s="2">
        <v>9.0530000000000008</v>
      </c>
      <c r="V76" s="1" t="s">
        <v>77</v>
      </c>
      <c r="W76" s="4">
        <v>9.0009999999999994</v>
      </c>
    </row>
    <row r="77" spans="1:23" ht="95.25" customHeight="1" x14ac:dyDescent="0.25">
      <c r="A77" s="40"/>
      <c r="B77" s="1" t="s">
        <v>65</v>
      </c>
      <c r="C77" s="2">
        <v>6.5789999999999997</v>
      </c>
      <c r="D77" s="1" t="s">
        <v>65</v>
      </c>
      <c r="E77" s="2">
        <v>9.1590000000000007</v>
      </c>
      <c r="F77" s="1" t="s">
        <v>65</v>
      </c>
      <c r="G77" s="2">
        <v>10.692</v>
      </c>
      <c r="H77" s="1" t="s">
        <v>71</v>
      </c>
      <c r="I77" s="2">
        <v>122.652</v>
      </c>
      <c r="J77" s="1" t="s">
        <v>72</v>
      </c>
      <c r="K77" s="30">
        <v>16.611000000000001</v>
      </c>
      <c r="L77" s="1" t="s">
        <v>89</v>
      </c>
      <c r="M77" s="2">
        <f>M60*0.62</f>
        <v>9.6587320000000005</v>
      </c>
      <c r="N77" s="1" t="s">
        <v>89</v>
      </c>
      <c r="O77" s="2">
        <f>O60*0.62</f>
        <v>9.5969800000000003</v>
      </c>
      <c r="P77" s="1" t="s">
        <v>89</v>
      </c>
      <c r="Q77" s="2">
        <f>Q60*0.62</f>
        <v>9.5368399999999998</v>
      </c>
      <c r="R77" s="1" t="s">
        <v>89</v>
      </c>
      <c r="S77" s="2">
        <f>S60*0.62</f>
        <v>9.4779400000000003</v>
      </c>
      <c r="T77" s="1" t="s">
        <v>89</v>
      </c>
      <c r="U77" s="2">
        <f>U60*0.62</f>
        <v>9.4215199999999992</v>
      </c>
      <c r="V77" s="1" t="s">
        <v>89</v>
      </c>
      <c r="W77" s="1">
        <v>9.3650000000000002</v>
      </c>
    </row>
    <row r="78" spans="1:23" ht="45" x14ac:dyDescent="0.25">
      <c r="A78" s="40"/>
      <c r="B78" s="1" t="s">
        <v>67</v>
      </c>
      <c r="C78" s="4">
        <v>0.94899999999999995</v>
      </c>
      <c r="D78" s="1" t="s">
        <v>67</v>
      </c>
      <c r="E78" s="2">
        <v>0.94299999999999995</v>
      </c>
      <c r="F78" s="1" t="s">
        <v>67</v>
      </c>
      <c r="G78" s="2">
        <v>0.93700000000000006</v>
      </c>
      <c r="H78" s="1" t="s">
        <v>88</v>
      </c>
      <c r="I78" s="7">
        <v>16.686</v>
      </c>
      <c r="J78" s="1" t="s">
        <v>73</v>
      </c>
      <c r="K78" s="31">
        <f>K63*0.62</f>
        <v>7.1479799999999996</v>
      </c>
      <c r="L78" s="47"/>
      <c r="M78" s="48"/>
      <c r="N78" s="47"/>
      <c r="O78" s="48"/>
      <c r="P78" s="47"/>
      <c r="Q78" s="48"/>
      <c r="R78" s="47"/>
      <c r="S78" s="48"/>
      <c r="T78" s="47"/>
      <c r="U78" s="48"/>
      <c r="V78" s="47"/>
      <c r="W78" s="48"/>
    </row>
    <row r="79" spans="1:23" ht="90" x14ac:dyDescent="0.25">
      <c r="A79" s="40"/>
      <c r="B79" s="1" t="s">
        <v>68</v>
      </c>
      <c r="C79" s="2">
        <v>7.8049999999999997</v>
      </c>
      <c r="D79" s="1" t="s">
        <v>68</v>
      </c>
      <c r="E79" s="2">
        <v>7.7859999999999996</v>
      </c>
      <c r="F79" s="1" t="s">
        <v>71</v>
      </c>
      <c r="G79" s="26">
        <v>123.45399999999999</v>
      </c>
      <c r="H79" s="1" t="s">
        <v>87</v>
      </c>
      <c r="I79" s="30">
        <v>4.4390000000000001</v>
      </c>
      <c r="J79" s="5" t="s">
        <v>77</v>
      </c>
      <c r="K79" s="31">
        <v>9.3439999999999994</v>
      </c>
      <c r="L79" s="49"/>
      <c r="M79" s="50"/>
      <c r="N79" s="49"/>
      <c r="O79" s="50"/>
      <c r="P79" s="49"/>
      <c r="Q79" s="50"/>
      <c r="R79" s="49"/>
      <c r="S79" s="50"/>
      <c r="T79" s="49"/>
      <c r="U79" s="50"/>
      <c r="V79" s="49"/>
      <c r="W79" s="50"/>
    </row>
    <row r="80" spans="1:23" ht="60" x14ac:dyDescent="0.25">
      <c r="A80" s="40"/>
      <c r="B80" s="1" t="s">
        <v>69</v>
      </c>
      <c r="C80" s="2">
        <v>14.459</v>
      </c>
      <c r="D80" s="1" t="s">
        <v>69</v>
      </c>
      <c r="E80" s="2">
        <v>8.11</v>
      </c>
      <c r="F80" s="1" t="s">
        <v>88</v>
      </c>
      <c r="G80" s="2">
        <v>16.827999999999999</v>
      </c>
      <c r="H80" s="1" t="s">
        <v>73</v>
      </c>
      <c r="I80" s="31">
        <v>7.1959999999999997</v>
      </c>
      <c r="J80" s="5" t="s">
        <v>76</v>
      </c>
      <c r="K80" s="31">
        <v>9.2769999999999992</v>
      </c>
      <c r="L80" s="49"/>
      <c r="M80" s="50"/>
      <c r="N80" s="49"/>
      <c r="O80" s="50"/>
      <c r="P80" s="49"/>
      <c r="Q80" s="50"/>
      <c r="R80" s="49"/>
      <c r="S80" s="50"/>
      <c r="T80" s="49"/>
      <c r="U80" s="50"/>
      <c r="V80" s="49"/>
      <c r="W80" s="50"/>
    </row>
    <row r="81" spans="1:23" ht="75" x14ac:dyDescent="0.25">
      <c r="A81" s="40"/>
      <c r="B81" s="1" t="s">
        <v>70</v>
      </c>
      <c r="C81" s="2">
        <v>4.2569999999999997</v>
      </c>
      <c r="D81" s="1" t="s">
        <v>70</v>
      </c>
      <c r="E81" s="2">
        <v>1.6020000000000001</v>
      </c>
      <c r="F81" s="1" t="s">
        <v>87</v>
      </c>
      <c r="G81" s="2">
        <v>4.468</v>
      </c>
      <c r="H81" s="5" t="s">
        <v>77</v>
      </c>
      <c r="I81" s="7">
        <v>9.4039999999999999</v>
      </c>
      <c r="J81" s="1" t="s">
        <v>64</v>
      </c>
      <c r="K81" s="31">
        <v>2.2530999999999999</v>
      </c>
      <c r="L81" s="49"/>
      <c r="M81" s="50"/>
      <c r="N81" s="49"/>
      <c r="O81" s="50"/>
      <c r="P81" s="49"/>
      <c r="Q81" s="50"/>
      <c r="R81" s="49"/>
      <c r="S81" s="50"/>
      <c r="T81" s="49"/>
      <c r="U81" s="50"/>
      <c r="V81" s="49"/>
      <c r="W81" s="50"/>
    </row>
    <row r="82" spans="1:23" ht="90" x14ac:dyDescent="0.25">
      <c r="A82" s="40"/>
      <c r="B82" s="1" t="s">
        <v>71</v>
      </c>
      <c r="C82" s="2">
        <v>179.9</v>
      </c>
      <c r="D82" s="1" t="s">
        <v>71</v>
      </c>
      <c r="E82" s="2">
        <v>184.505</v>
      </c>
      <c r="F82" s="1" t="s">
        <v>73</v>
      </c>
      <c r="G82" s="2">
        <v>11.682</v>
      </c>
      <c r="H82" s="1" t="s">
        <v>64</v>
      </c>
      <c r="I82" s="7">
        <v>2.9329999999999998</v>
      </c>
      <c r="J82" s="46"/>
      <c r="K82" s="46"/>
      <c r="L82" s="49"/>
      <c r="M82" s="50"/>
      <c r="N82" s="49"/>
      <c r="O82" s="50"/>
      <c r="P82" s="49"/>
      <c r="Q82" s="50"/>
      <c r="R82" s="49"/>
      <c r="S82" s="50"/>
      <c r="T82" s="49"/>
      <c r="U82" s="50"/>
      <c r="V82" s="49"/>
      <c r="W82" s="50"/>
    </row>
    <row r="83" spans="1:23" ht="30" x14ac:dyDescent="0.25">
      <c r="A83" s="40"/>
      <c r="B83" s="1" t="s">
        <v>88</v>
      </c>
      <c r="C83" s="2">
        <v>17.001000000000001</v>
      </c>
      <c r="D83" s="1" t="s">
        <v>88</v>
      </c>
      <c r="E83" s="2">
        <v>16.937999999999999</v>
      </c>
      <c r="F83" s="35"/>
      <c r="G83" s="35"/>
      <c r="H83" s="35"/>
      <c r="I83" s="35"/>
      <c r="J83" s="46"/>
      <c r="K83" s="46"/>
      <c r="L83" s="49"/>
      <c r="M83" s="50"/>
      <c r="N83" s="49"/>
      <c r="O83" s="50"/>
      <c r="P83" s="49"/>
      <c r="Q83" s="50"/>
      <c r="R83" s="49"/>
      <c r="S83" s="50"/>
      <c r="T83" s="49"/>
      <c r="U83" s="50"/>
      <c r="V83" s="49"/>
      <c r="W83" s="50"/>
    </row>
    <row r="84" spans="1:23" ht="45" x14ac:dyDescent="0.25">
      <c r="A84" s="40"/>
      <c r="B84" s="1" t="s">
        <v>87</v>
      </c>
      <c r="C84" s="4">
        <v>4.5250000000000004</v>
      </c>
      <c r="D84" s="1" t="s">
        <v>87</v>
      </c>
      <c r="E84" s="2">
        <v>4.4960000000000004</v>
      </c>
      <c r="F84" s="35"/>
      <c r="G84" s="35"/>
      <c r="H84" s="35"/>
      <c r="I84" s="35"/>
      <c r="J84" s="46"/>
      <c r="K84" s="46"/>
      <c r="L84" s="49"/>
      <c r="M84" s="50"/>
      <c r="N84" s="49"/>
      <c r="O84" s="50"/>
      <c r="P84" s="49"/>
      <c r="Q84" s="50"/>
      <c r="R84" s="49"/>
      <c r="S84" s="50"/>
      <c r="T84" s="49"/>
      <c r="U84" s="50"/>
      <c r="V84" s="49"/>
      <c r="W84" s="50"/>
    </row>
    <row r="85" spans="1:23" ht="45" x14ac:dyDescent="0.25">
      <c r="A85" s="40"/>
      <c r="B85" s="1" t="s">
        <v>73</v>
      </c>
      <c r="C85" s="2">
        <v>12.154</v>
      </c>
      <c r="D85" s="1" t="s">
        <v>73</v>
      </c>
      <c r="E85" s="2">
        <v>11.757</v>
      </c>
      <c r="F85" s="35"/>
      <c r="G85" s="35"/>
      <c r="H85" s="35"/>
      <c r="I85" s="35"/>
      <c r="J85" s="46"/>
      <c r="K85" s="46"/>
      <c r="L85" s="51"/>
      <c r="M85" s="52"/>
      <c r="N85" s="51"/>
      <c r="O85" s="52"/>
      <c r="P85" s="51"/>
      <c r="Q85" s="52"/>
      <c r="R85" s="51"/>
      <c r="S85" s="52"/>
      <c r="T85" s="51"/>
      <c r="U85" s="52"/>
      <c r="V85" s="51"/>
      <c r="W85" s="52"/>
    </row>
    <row r="86" spans="1:23" ht="28.5" x14ac:dyDescent="0.25">
      <c r="A86" s="34" t="s">
        <v>48</v>
      </c>
      <c r="B86" s="37">
        <v>0</v>
      </c>
      <c r="C86" s="37"/>
      <c r="D86" s="37">
        <v>0</v>
      </c>
      <c r="E86" s="37"/>
      <c r="F86" s="37">
        <v>0</v>
      </c>
      <c r="G86" s="37"/>
      <c r="H86" s="37">
        <v>0</v>
      </c>
      <c r="I86" s="37"/>
      <c r="J86" s="37">
        <v>0</v>
      </c>
      <c r="K86" s="37"/>
      <c r="L86" s="37">
        <v>0</v>
      </c>
      <c r="M86" s="37"/>
      <c r="N86" s="37">
        <v>0</v>
      </c>
      <c r="O86" s="37"/>
      <c r="P86" s="37">
        <v>0</v>
      </c>
      <c r="Q86" s="37"/>
      <c r="R86" s="37">
        <v>0</v>
      </c>
      <c r="S86" s="35"/>
      <c r="T86" s="37">
        <v>0</v>
      </c>
      <c r="U86" s="35"/>
      <c r="V86" s="37">
        <v>0</v>
      </c>
      <c r="W86" s="35"/>
    </row>
    <row r="87" spans="1:23" ht="71.25" x14ac:dyDescent="0.25">
      <c r="A87" s="3" t="s">
        <v>49</v>
      </c>
      <c r="B87" s="37">
        <v>0</v>
      </c>
      <c r="C87" s="37"/>
      <c r="D87" s="37">
        <v>0</v>
      </c>
      <c r="E87" s="37"/>
      <c r="F87" s="37">
        <v>0</v>
      </c>
      <c r="G87" s="37"/>
      <c r="H87" s="37">
        <v>0</v>
      </c>
      <c r="I87" s="37"/>
      <c r="J87" s="37">
        <v>0</v>
      </c>
      <c r="K87" s="37"/>
      <c r="L87" s="37">
        <v>0</v>
      </c>
      <c r="M87" s="37"/>
      <c r="N87" s="37">
        <v>0</v>
      </c>
      <c r="O87" s="37"/>
      <c r="P87" s="37">
        <v>0</v>
      </c>
      <c r="Q87" s="37"/>
      <c r="R87" s="37">
        <v>0</v>
      </c>
      <c r="S87" s="37"/>
      <c r="T87" s="37">
        <v>0</v>
      </c>
      <c r="U87" s="37"/>
      <c r="V87" s="37">
        <v>0</v>
      </c>
      <c r="W87" s="37"/>
    </row>
    <row r="88" spans="1:23" x14ac:dyDescent="0.25">
      <c r="W88"/>
    </row>
    <row r="89" spans="1:23" x14ac:dyDescent="0.25">
      <c r="W89"/>
    </row>
    <row r="90" spans="1:23" x14ac:dyDescent="0.25">
      <c r="W90"/>
    </row>
    <row r="91" spans="1:23" x14ac:dyDescent="0.25">
      <c r="W91"/>
    </row>
    <row r="92" spans="1:23" x14ac:dyDescent="0.25">
      <c r="W92"/>
    </row>
    <row r="93" spans="1:23" x14ac:dyDescent="0.25">
      <c r="D93" s="9"/>
      <c r="E93"/>
      <c r="F93" s="11"/>
      <c r="G93"/>
      <c r="N93" s="9"/>
      <c r="O93"/>
      <c r="W93"/>
    </row>
    <row r="94" spans="1:23" x14ac:dyDescent="0.25">
      <c r="W94"/>
    </row>
    <row r="95" spans="1:23" x14ac:dyDescent="0.25">
      <c r="W95"/>
    </row>
    <row r="96" spans="1:23" x14ac:dyDescent="0.25">
      <c r="W96"/>
    </row>
    <row r="97" spans="23:23" x14ac:dyDescent="0.25">
      <c r="W97"/>
    </row>
    <row r="98" spans="23:23" x14ac:dyDescent="0.25">
      <c r="W98"/>
    </row>
    <row r="99" spans="23:23" x14ac:dyDescent="0.25">
      <c r="W99"/>
    </row>
    <row r="100" spans="23:23" x14ac:dyDescent="0.25">
      <c r="W100"/>
    </row>
    <row r="101" spans="23:23" x14ac:dyDescent="0.25">
      <c r="W101"/>
    </row>
    <row r="102" spans="23:23" x14ac:dyDescent="0.25">
      <c r="W102"/>
    </row>
    <row r="103" spans="23:23" x14ac:dyDescent="0.25">
      <c r="W103"/>
    </row>
    <row r="104" spans="23:23" x14ac:dyDescent="0.25">
      <c r="W104"/>
    </row>
    <row r="105" spans="23:23" x14ac:dyDescent="0.25">
      <c r="W105"/>
    </row>
    <row r="106" spans="23:23" x14ac:dyDescent="0.25">
      <c r="W106"/>
    </row>
    <row r="107" spans="23:23" x14ac:dyDescent="0.25">
      <c r="W107"/>
    </row>
    <row r="108" spans="23:23" x14ac:dyDescent="0.25">
      <c r="W108"/>
    </row>
    <row r="109" spans="23:23" x14ac:dyDescent="0.25">
      <c r="W109"/>
    </row>
    <row r="110" spans="23:23" x14ac:dyDescent="0.25">
      <c r="W110"/>
    </row>
    <row r="111" spans="23:23" x14ac:dyDescent="0.25">
      <c r="W111"/>
    </row>
    <row r="112" spans="23:23" x14ac:dyDescent="0.25">
      <c r="W112"/>
    </row>
    <row r="113" spans="23:23" x14ac:dyDescent="0.25">
      <c r="W113"/>
    </row>
    <row r="114" spans="23:23" x14ac:dyDescent="0.25">
      <c r="W114"/>
    </row>
    <row r="115" spans="23:23" x14ac:dyDescent="0.25">
      <c r="W115"/>
    </row>
    <row r="116" spans="23:23" x14ac:dyDescent="0.25">
      <c r="W116"/>
    </row>
    <row r="117" spans="23:23" x14ac:dyDescent="0.25">
      <c r="W117"/>
    </row>
    <row r="118" spans="23:23" x14ac:dyDescent="0.25">
      <c r="W118"/>
    </row>
    <row r="119" spans="23:23" x14ac:dyDescent="0.25">
      <c r="W119"/>
    </row>
    <row r="120" spans="23:23" x14ac:dyDescent="0.25">
      <c r="W120"/>
    </row>
    <row r="121" spans="23:23" x14ac:dyDescent="0.25">
      <c r="W121"/>
    </row>
    <row r="122" spans="23:23" x14ac:dyDescent="0.25">
      <c r="W122"/>
    </row>
    <row r="123" spans="23:23" x14ac:dyDescent="0.25">
      <c r="W123"/>
    </row>
    <row r="124" spans="23:23" x14ac:dyDescent="0.25">
      <c r="W124"/>
    </row>
    <row r="125" spans="23:23" x14ac:dyDescent="0.25">
      <c r="W125"/>
    </row>
    <row r="126" spans="23:23" x14ac:dyDescent="0.25">
      <c r="W126"/>
    </row>
    <row r="127" spans="23:23" x14ac:dyDescent="0.25">
      <c r="W127"/>
    </row>
    <row r="128" spans="23:23" x14ac:dyDescent="0.25">
      <c r="W128"/>
    </row>
    <row r="129" spans="23:23" x14ac:dyDescent="0.25">
      <c r="W129"/>
    </row>
    <row r="130" spans="23:23" x14ac:dyDescent="0.25">
      <c r="W130"/>
    </row>
    <row r="131" spans="23:23" x14ac:dyDescent="0.25">
      <c r="W131"/>
    </row>
    <row r="132" spans="23:23" x14ac:dyDescent="0.25">
      <c r="W132"/>
    </row>
    <row r="133" spans="23:23" x14ac:dyDescent="0.25">
      <c r="W133"/>
    </row>
    <row r="134" spans="23:23" x14ac:dyDescent="0.25">
      <c r="W134"/>
    </row>
    <row r="135" spans="23:23" x14ac:dyDescent="0.25">
      <c r="W135"/>
    </row>
    <row r="136" spans="23:23" x14ac:dyDescent="0.25">
      <c r="W136"/>
    </row>
    <row r="137" spans="23:23" x14ac:dyDescent="0.25">
      <c r="W137"/>
    </row>
    <row r="138" spans="23:23" x14ac:dyDescent="0.25">
      <c r="W138"/>
    </row>
    <row r="139" spans="23:23" x14ac:dyDescent="0.25">
      <c r="W139"/>
    </row>
    <row r="140" spans="23:23" x14ac:dyDescent="0.25">
      <c r="W140"/>
    </row>
    <row r="141" spans="23:23" x14ac:dyDescent="0.25">
      <c r="W141"/>
    </row>
    <row r="142" spans="23:23" x14ac:dyDescent="0.25">
      <c r="W142"/>
    </row>
    <row r="143" spans="23:23" x14ac:dyDescent="0.25">
      <c r="W143"/>
    </row>
    <row r="144" spans="23:23" x14ac:dyDescent="0.25">
      <c r="W144"/>
    </row>
    <row r="145" spans="23:23" x14ac:dyDescent="0.25">
      <c r="W145"/>
    </row>
    <row r="146" spans="23:23" x14ac:dyDescent="0.25">
      <c r="W146"/>
    </row>
    <row r="147" spans="23:23" x14ac:dyDescent="0.25">
      <c r="W147"/>
    </row>
    <row r="148" spans="23:23" x14ac:dyDescent="0.25">
      <c r="W148"/>
    </row>
    <row r="149" spans="23:23" x14ac:dyDescent="0.25">
      <c r="W149"/>
    </row>
    <row r="150" spans="23:23" x14ac:dyDescent="0.25">
      <c r="W150"/>
    </row>
    <row r="151" spans="23:23" x14ac:dyDescent="0.25">
      <c r="W151"/>
    </row>
    <row r="152" spans="23:23" x14ac:dyDescent="0.25">
      <c r="W152"/>
    </row>
    <row r="153" spans="23:23" x14ac:dyDescent="0.25">
      <c r="W153"/>
    </row>
    <row r="154" spans="23:23" x14ac:dyDescent="0.25">
      <c r="W154"/>
    </row>
    <row r="155" spans="23:23" x14ac:dyDescent="0.25">
      <c r="W155"/>
    </row>
    <row r="156" spans="23:23" x14ac:dyDescent="0.25">
      <c r="W156"/>
    </row>
    <row r="157" spans="23:23" x14ac:dyDescent="0.25">
      <c r="W157"/>
    </row>
    <row r="158" spans="23:23" x14ac:dyDescent="0.25">
      <c r="W158"/>
    </row>
    <row r="159" spans="23:23" x14ac:dyDescent="0.25">
      <c r="W159"/>
    </row>
    <row r="160" spans="23:23" x14ac:dyDescent="0.25">
      <c r="W160"/>
    </row>
    <row r="161" spans="23:23" x14ac:dyDescent="0.25">
      <c r="W161"/>
    </row>
    <row r="162" spans="23:23" x14ac:dyDescent="0.25">
      <c r="W162"/>
    </row>
    <row r="163" spans="23:23" x14ac:dyDescent="0.25">
      <c r="W163"/>
    </row>
    <row r="164" spans="23:23" x14ac:dyDescent="0.25">
      <c r="W164"/>
    </row>
    <row r="165" spans="23:23" x14ac:dyDescent="0.25">
      <c r="W165"/>
    </row>
    <row r="166" spans="23:23" x14ac:dyDescent="0.25">
      <c r="W166"/>
    </row>
    <row r="167" spans="23:23" x14ac:dyDescent="0.25">
      <c r="W167"/>
    </row>
    <row r="168" spans="23:23" x14ac:dyDescent="0.25">
      <c r="W168"/>
    </row>
    <row r="169" spans="23:23" x14ac:dyDescent="0.25">
      <c r="W169"/>
    </row>
    <row r="170" spans="23:23" x14ac:dyDescent="0.25">
      <c r="W170"/>
    </row>
    <row r="171" spans="23:23" x14ac:dyDescent="0.25">
      <c r="W171"/>
    </row>
    <row r="172" spans="23:23" x14ac:dyDescent="0.25">
      <c r="W172"/>
    </row>
    <row r="173" spans="23:23" x14ac:dyDescent="0.25">
      <c r="W173"/>
    </row>
    <row r="174" spans="23:23" x14ac:dyDescent="0.25">
      <c r="W174"/>
    </row>
    <row r="175" spans="23:23" x14ac:dyDescent="0.25">
      <c r="W175"/>
    </row>
    <row r="176" spans="23:23" x14ac:dyDescent="0.25">
      <c r="W176"/>
    </row>
    <row r="177" spans="23:23" x14ac:dyDescent="0.25">
      <c r="W177"/>
    </row>
    <row r="178" spans="23:23" x14ac:dyDescent="0.25">
      <c r="W178"/>
    </row>
    <row r="179" spans="23:23" x14ac:dyDescent="0.25">
      <c r="W179"/>
    </row>
    <row r="180" spans="23:23" x14ac:dyDescent="0.25">
      <c r="W180"/>
    </row>
    <row r="181" spans="23:23" x14ac:dyDescent="0.25">
      <c r="W181"/>
    </row>
    <row r="182" spans="23:23" x14ac:dyDescent="0.25">
      <c r="W182"/>
    </row>
    <row r="183" spans="23:23" x14ac:dyDescent="0.25">
      <c r="W183"/>
    </row>
    <row r="184" spans="23:23" x14ac:dyDescent="0.25">
      <c r="W184"/>
    </row>
    <row r="185" spans="23:23" x14ac:dyDescent="0.25">
      <c r="W185"/>
    </row>
    <row r="186" spans="23:23" x14ac:dyDescent="0.25">
      <c r="W186"/>
    </row>
    <row r="187" spans="23:23" x14ac:dyDescent="0.25">
      <c r="W187"/>
    </row>
    <row r="188" spans="23:23" x14ac:dyDescent="0.25">
      <c r="W188"/>
    </row>
    <row r="189" spans="23:23" x14ac:dyDescent="0.25">
      <c r="W189"/>
    </row>
    <row r="190" spans="23:23" x14ac:dyDescent="0.25">
      <c r="W190"/>
    </row>
    <row r="191" spans="23:23" x14ac:dyDescent="0.25">
      <c r="W191"/>
    </row>
    <row r="192" spans="23:23" x14ac:dyDescent="0.25">
      <c r="W192"/>
    </row>
    <row r="193" spans="23:23" x14ac:dyDescent="0.25">
      <c r="W193"/>
    </row>
    <row r="194" spans="23:23" x14ac:dyDescent="0.25">
      <c r="W194"/>
    </row>
    <row r="195" spans="23:23" x14ac:dyDescent="0.25">
      <c r="W195"/>
    </row>
    <row r="196" spans="23:23" x14ac:dyDescent="0.25">
      <c r="W196"/>
    </row>
    <row r="197" spans="23:23" x14ac:dyDescent="0.25">
      <c r="W197"/>
    </row>
    <row r="198" spans="23:23" x14ac:dyDescent="0.25">
      <c r="W198"/>
    </row>
    <row r="199" spans="23:23" x14ac:dyDescent="0.25">
      <c r="W199"/>
    </row>
  </sheetData>
  <mergeCells count="122">
    <mergeCell ref="A64:A68"/>
    <mergeCell ref="B64:C68"/>
    <mergeCell ref="D64:E68"/>
    <mergeCell ref="F65:F68"/>
    <mergeCell ref="G65:G68"/>
    <mergeCell ref="H67:H68"/>
    <mergeCell ref="I67:I68"/>
    <mergeCell ref="V87:W87"/>
    <mergeCell ref="B86:C86"/>
    <mergeCell ref="D86:E86"/>
    <mergeCell ref="L87:M87"/>
    <mergeCell ref="N87:O87"/>
    <mergeCell ref="P87:Q87"/>
    <mergeCell ref="R87:S87"/>
    <mergeCell ref="T87:U87"/>
    <mergeCell ref="B87:C87"/>
    <mergeCell ref="D87:E87"/>
    <mergeCell ref="F87:G87"/>
    <mergeCell ref="H87:I87"/>
    <mergeCell ref="J87:K87"/>
    <mergeCell ref="T78:U85"/>
    <mergeCell ref="R78:S85"/>
    <mergeCell ref="P78:Q85"/>
    <mergeCell ref="N78:O85"/>
    <mergeCell ref="L78:M85"/>
    <mergeCell ref="A71:A85"/>
    <mergeCell ref="F69:G69"/>
    <mergeCell ref="B69:C69"/>
    <mergeCell ref="D69:E69"/>
    <mergeCell ref="H69:I69"/>
    <mergeCell ref="H83:I85"/>
    <mergeCell ref="B70:C70"/>
    <mergeCell ref="D70:E70"/>
    <mergeCell ref="V4:W8"/>
    <mergeCell ref="T4:U8"/>
    <mergeCell ref="F86:G86"/>
    <mergeCell ref="H86:I86"/>
    <mergeCell ref="J86:K86"/>
    <mergeCell ref="L86:M86"/>
    <mergeCell ref="N86:O86"/>
    <mergeCell ref="P86:Q86"/>
    <mergeCell ref="R86:S86"/>
    <mergeCell ref="T86:U86"/>
    <mergeCell ref="V86:W86"/>
    <mergeCell ref="L4:M8"/>
    <mergeCell ref="N4:O8"/>
    <mergeCell ref="P4:Q8"/>
    <mergeCell ref="R4:S8"/>
    <mergeCell ref="V69:W69"/>
    <mergeCell ref="L69:M69"/>
    <mergeCell ref="N69:O69"/>
    <mergeCell ref="F70:G70"/>
    <mergeCell ref="H70:I70"/>
    <mergeCell ref="J70:K70"/>
    <mergeCell ref="F83:G85"/>
    <mergeCell ref="J82:K85"/>
    <mergeCell ref="V78:W85"/>
    <mergeCell ref="J1:K1"/>
    <mergeCell ref="L2:M2"/>
    <mergeCell ref="L3:M3"/>
    <mergeCell ref="L1:M1"/>
    <mergeCell ref="N2:O2"/>
    <mergeCell ref="N3:O3"/>
    <mergeCell ref="N1:O1"/>
    <mergeCell ref="A4:A8"/>
    <mergeCell ref="A9:A54"/>
    <mergeCell ref="H1:I1"/>
    <mergeCell ref="D1:E1"/>
    <mergeCell ref="B1:C1"/>
    <mergeCell ref="F2:G2"/>
    <mergeCell ref="F3:G3"/>
    <mergeCell ref="F1:G1"/>
    <mergeCell ref="D2:E2"/>
    <mergeCell ref="D3:E3"/>
    <mergeCell ref="B2:C2"/>
    <mergeCell ref="B3:C3"/>
    <mergeCell ref="H2:I2"/>
    <mergeCell ref="H3:I3"/>
    <mergeCell ref="J4:K8"/>
    <mergeCell ref="B4:C8"/>
    <mergeCell ref="D4:E8"/>
    <mergeCell ref="P1:Q1"/>
    <mergeCell ref="V1:W1"/>
    <mergeCell ref="V2:W2"/>
    <mergeCell ref="V3:W3"/>
    <mergeCell ref="R2:S2"/>
    <mergeCell ref="R3:S3"/>
    <mergeCell ref="R1:S1"/>
    <mergeCell ref="T2:U2"/>
    <mergeCell ref="T3:U3"/>
    <mergeCell ref="T1:U1"/>
    <mergeCell ref="P2:Q2"/>
    <mergeCell ref="P3:Q3"/>
    <mergeCell ref="J2:K2"/>
    <mergeCell ref="J3:K3"/>
    <mergeCell ref="A55:A63"/>
    <mergeCell ref="H61:H62"/>
    <mergeCell ref="F56:F63"/>
    <mergeCell ref="G56:G63"/>
    <mergeCell ref="I61:I62"/>
    <mergeCell ref="F4:G8"/>
    <mergeCell ref="H4:I8"/>
    <mergeCell ref="J61:J62"/>
    <mergeCell ref="K61:K62"/>
    <mergeCell ref="K56:K57"/>
    <mergeCell ref="H59:H60"/>
    <mergeCell ref="I59:I60"/>
    <mergeCell ref="J59:J60"/>
    <mergeCell ref="K59:K60"/>
    <mergeCell ref="H56:H58"/>
    <mergeCell ref="I56:I58"/>
    <mergeCell ref="B55:C63"/>
    <mergeCell ref="D55:E63"/>
    <mergeCell ref="J65:J66"/>
    <mergeCell ref="K65:K66"/>
    <mergeCell ref="R69:S69"/>
    <mergeCell ref="T69:U69"/>
    <mergeCell ref="J69:K69"/>
    <mergeCell ref="P69:Q69"/>
    <mergeCell ref="J56:J57"/>
    <mergeCell ref="H65:H66"/>
    <mergeCell ref="I65:I66"/>
  </mergeCells>
  <conditionalFormatting sqref="J56 J63:J64 J61 J58:J59">
    <cfRule type="duplicateValues" dxfId="11" priority="19"/>
  </conditionalFormatting>
  <conditionalFormatting sqref="L56:L65">
    <cfRule type="duplicateValues" dxfId="10" priority="16"/>
  </conditionalFormatting>
  <conditionalFormatting sqref="N56:N64">
    <cfRule type="duplicateValues" dxfId="9" priority="15"/>
  </conditionalFormatting>
  <conditionalFormatting sqref="N65">
    <cfRule type="duplicateValues" dxfId="8" priority="5"/>
  </conditionalFormatting>
  <conditionalFormatting sqref="P56:P64">
    <cfRule type="duplicateValues" dxfId="7" priority="14"/>
  </conditionalFormatting>
  <conditionalFormatting sqref="P65">
    <cfRule type="duplicateValues" dxfId="6" priority="4"/>
  </conditionalFormatting>
  <conditionalFormatting sqref="R56:R64">
    <cfRule type="duplicateValues" dxfId="5" priority="13"/>
  </conditionalFormatting>
  <conditionalFormatting sqref="R65">
    <cfRule type="duplicateValues" dxfId="4" priority="3"/>
  </conditionalFormatting>
  <conditionalFormatting sqref="T56:T64">
    <cfRule type="duplicateValues" dxfId="3" priority="12"/>
  </conditionalFormatting>
  <conditionalFormatting sqref="T65">
    <cfRule type="duplicateValues" dxfId="2" priority="2"/>
  </conditionalFormatting>
  <conditionalFormatting sqref="V56:V64">
    <cfRule type="duplicateValues" dxfId="1" priority="11"/>
  </conditionalFormatting>
  <conditionalFormatting sqref="V65">
    <cfRule type="duplicateValues" dxfId="0" priority="1"/>
  </conditionalFormatting>
  <pageMargins left="0.25" right="0.25" top="0.75" bottom="0.75" header="0.3" footer="0.3"/>
  <pageSetup paperSize="9" scale="1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Savbanova</dc:creator>
  <cp:lastModifiedBy>Gribanova</cp:lastModifiedBy>
  <cp:lastPrinted>2025-10-30T09:15:51Z</cp:lastPrinted>
  <dcterms:created xsi:type="dcterms:W3CDTF">2015-06-05T18:19:34Z</dcterms:created>
  <dcterms:modified xsi:type="dcterms:W3CDTF">2026-01-13T13:51:26Z</dcterms:modified>
</cp:coreProperties>
</file>