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1640" activeTab="1"/>
  </bookViews>
  <sheets>
    <sheet name="Укрупненные" sheetId="1" r:id="rId1"/>
    <sheet name="ОБ,ФБ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<sst xmlns="http://schemas.openxmlformats.org/spreadsheetml/2006/main" count="71" uniqueCount="52">
  <si>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Наименование статей расходов</t>
  </si>
  <si>
    <t>№ п/п</t>
  </si>
  <si>
    <t>федеральный бюджет</t>
  </si>
  <si>
    <t>областной бюджет</t>
  </si>
  <si>
    <t>федеральный бюджет (субвенции на осуществление отдельных полномочий в области водных отношений (водоохранные и водохозяйственные мероприятия))</t>
  </si>
  <si>
    <t>5.1.</t>
  </si>
  <si>
    <t>Субсидии  на финансовое обеспечение выполнения государственного задания КОГБУ  «Областной природоохранный центр»</t>
  </si>
  <si>
    <t>5.2.</t>
  </si>
  <si>
    <t>Факт за 2016 год</t>
  </si>
  <si>
    <t>План на 2016 год</t>
  </si>
  <si>
    <t>Укрупненные расходы областного бюджета
 по главному распорядителю бюджетных средств - 
министерству охраны окружающей среды Кировской области</t>
  </si>
  <si>
    <t>Отдельное мероприятие «Улучшение качества окружающей среды, обеспечение благоприятной среды проживания населения и рационального природопользования»</t>
  </si>
  <si>
    <t>Текущее обеспечение деятельности министерства охраны окружающей среды Кировской области</t>
  </si>
  <si>
    <t>Иная субсидия на ремонт и содержание имущества КОГБУ «Областной природоохранный центр»</t>
  </si>
  <si>
    <t>Отдельное мероприятие «Межмуниципальный полигон твердых бытовых отходов для Свечинского и Шабалинского районов Кировской области»</t>
  </si>
  <si>
    <t>6.1.</t>
  </si>
  <si>
    <t>Разработка проектной и рабочей документации по объекту «Межмуниципальный полигон твердых бытовых отходов для Свечинского и Шабалинского районов Кировской области»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</si>
  <si>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</si>
  <si>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5,3</t>
  </si>
  <si>
    <t>5.4</t>
  </si>
  <si>
    <t>Федеральный бюджет</t>
  </si>
  <si>
    <t>ВСЕГО</t>
  </si>
  <si>
    <t>Областной бюджет</t>
  </si>
  <si>
    <t>Отдельное мероприятие "Охрана водных объектов"</t>
  </si>
  <si>
    <t>Отдельное мероприятие "Реализация государственных функций, связанных с общегосударственным управлением"</t>
  </si>
  <si>
    <t>лимит на 2016 год  (тыс. рублей)</t>
  </si>
  <si>
    <t>Кассовый расход за 2016 год                     (тыс. рублей)</t>
  </si>
  <si>
    <t>Процент выполнения</t>
  </si>
  <si>
    <t>Государственная программа Кировской области "Охрана окружающей среды, воспроизводство и использование природных ресурсов" на 2013 - 2020 годы, в том числе</t>
  </si>
  <si>
    <t>Подпрограмма "Развитие водохозяйственного комплекса Кировской области" на 2013-2020 годы, в том числе</t>
  </si>
  <si>
    <t>Отдельное мероприятие «Охрана, воспроизводство, федеральный государственный надзор и рациональное использование объектов животного мира и среды их обитания на территории Кировской области», в том числе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</si>
  <si>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</si>
  <si>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</si>
  <si>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</si>
  <si>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</si>
  <si>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</si>
  <si>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</si>
  <si>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</si>
  <si>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Расходы:</t>
  </si>
  <si>
    <t>Доходы: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</si>
  <si>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</si>
  <si>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</si>
  <si>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</si>
  <si>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</si>
  <si>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окружающей среды Кировской области за 2016 год*</t>
  </si>
  <si>
    <t>x</t>
  </si>
  <si>
    <t>План                       (тыс. рублей)</t>
  </si>
  <si>
    <t>Фактическое поступление                  (тыс. рублей)</t>
  </si>
  <si>
    <t>Кассовый расход за 2016 год                    (тыс. рублей)</t>
  </si>
  <si>
    <t>бюджетных средств за 2016 год**</t>
  </si>
  <si>
    <t>**В соответствии с  федеральным законом от 09.02.2009 № 8-ФЗ (пп.Б, п.7, ч.1, ст.13)</t>
  </si>
  <si>
    <t>*В соответствии с  федеральным законом от 06.10.1999 № 184-ФЗ (ч.6, ст.26.13)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</si>
</sst>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="85" zoomScaleNormal="85" zoomScalePageLayoutView="0" workbookViewId="0" topLeftCell="A9">
      <selection activeCell="F17" sqref="F17"/>
    </sheetView>
  </sheetViews>
  <sheetFormatPr defaultColWidth="9.00390625" defaultRowHeight="12.75"/>
  <cols>
    <col min="1" max="1" width="5.00390625" style="1" customWidth="1"/>
    <col min="2" max="2" width="87.375" style="0" customWidth="1"/>
    <col min="3" max="4" width="14.875" style="0" customWidth="1"/>
  </cols>
  <sheetData>
    <row r="2" spans="1:4" ht="66.75" customHeight="1">
      <c r="A2" s="32" t="s">
        <v>10</v>
      </c>
      <c r="B2" s="32"/>
      <c r="C2" s="32"/>
      <c r="D2" s="32"/>
    </row>
    <row r="4" spans="1:4" ht="12.75">
      <c r="A4" s="30" t="s">
        <v>1</v>
      </c>
      <c r="B4" s="30" t="s">
        <v>0</v>
      </c>
      <c r="C4" s="30" t="s">
        <v>9</v>
      </c>
      <c r="D4" s="30" t="s">
        <v>8</v>
      </c>
    </row>
    <row r="5" spans="1:4" ht="27" customHeight="1">
      <c r="A5" s="31"/>
      <c r="B5" s="31"/>
      <c r="C5" s="31"/>
      <c r="D5" s="31"/>
    </row>
    <row r="6" spans="1:4" ht="59.25" customHeight="1">
      <c r="A6" s="30"/>
      <c r="B6" s="10" t="s">
        <v>28</v>
      </c>
      <c r="C6" s="11">
        <f>C9+C12+C14+C17+C18+C23</f>
        <v>107634.8</v>
      </c>
      <c r="D6" s="11">
        <f>D9+D12+D14+D17+D18+D23</f>
        <v>106953</v>
      </c>
    </row>
    <row r="7" spans="1:4" ht="23.25" customHeight="1">
      <c r="A7" s="33"/>
      <c r="B7" s="10" t="s">
        <v>2</v>
      </c>
      <c r="C7" s="11">
        <f>C10+C13+C15</f>
        <v>29308.800000000003</v>
      </c>
      <c r="D7" s="11">
        <f>D10+D13+D15</f>
        <v>28906.5</v>
      </c>
    </row>
    <row r="8" spans="1:6" ht="24" customHeight="1">
      <c r="A8" s="31"/>
      <c r="B8" s="10" t="s">
        <v>3</v>
      </c>
      <c r="C8" s="11">
        <f>C11+C16+C17+C18+C23</f>
        <v>78326</v>
      </c>
      <c r="D8" s="11">
        <f>D11+D16+D17+D18+D23</f>
        <v>78046.5</v>
      </c>
      <c r="E8" s="7"/>
      <c r="F8" s="7"/>
    </row>
    <row r="9" spans="1:4" ht="41.25" customHeight="1">
      <c r="A9" s="30">
        <v>1</v>
      </c>
      <c r="B9" s="10" t="s">
        <v>29</v>
      </c>
      <c r="C9" s="10">
        <v>4895.6</v>
      </c>
      <c r="D9" s="10">
        <v>4895.6</v>
      </c>
    </row>
    <row r="10" spans="1:4" ht="24" customHeight="1">
      <c r="A10" s="33"/>
      <c r="B10" s="10" t="s">
        <v>2</v>
      </c>
      <c r="C10" s="10">
        <v>555.7</v>
      </c>
      <c r="D10" s="10">
        <v>555.7</v>
      </c>
    </row>
    <row r="11" spans="1:4" ht="21" customHeight="1">
      <c r="A11" s="31"/>
      <c r="B11" s="10" t="s">
        <v>3</v>
      </c>
      <c r="C11" s="10">
        <v>4339.9</v>
      </c>
      <c r="D11" s="10">
        <v>4339.9</v>
      </c>
    </row>
    <row r="12" spans="1:5" ht="21" customHeight="1">
      <c r="A12" s="30">
        <v>2</v>
      </c>
      <c r="B12" s="10" t="s">
        <v>23</v>
      </c>
      <c r="C12" s="10">
        <f>C13</f>
        <v>11387.1</v>
      </c>
      <c r="D12" s="10">
        <f>D13</f>
        <v>11380.7</v>
      </c>
      <c r="E12" s="7"/>
    </row>
    <row r="13" spans="1:4" ht="68.25" customHeight="1" hidden="1">
      <c r="A13" s="31"/>
      <c r="B13" s="10" t="s">
        <v>4</v>
      </c>
      <c r="C13" s="10">
        <v>11387.1</v>
      </c>
      <c r="D13" s="10">
        <v>11380.7</v>
      </c>
    </row>
    <row r="14" spans="1:4" ht="78.75" customHeight="1">
      <c r="A14" s="30">
        <v>3</v>
      </c>
      <c r="B14" s="10" t="s">
        <v>30</v>
      </c>
      <c r="C14" s="10">
        <f>C15+C16</f>
        <v>31418.6</v>
      </c>
      <c r="D14" s="10">
        <f>D15+D16</f>
        <v>30753.199999999997</v>
      </c>
    </row>
    <row r="15" spans="1:5" ht="24.75" customHeight="1">
      <c r="A15" s="33"/>
      <c r="B15" s="10" t="s">
        <v>2</v>
      </c>
      <c r="C15" s="11">
        <v>17366</v>
      </c>
      <c r="D15" s="10">
        <v>16970.1</v>
      </c>
      <c r="E15" s="7"/>
    </row>
    <row r="16" spans="1:4" ht="27" customHeight="1">
      <c r="A16" s="31"/>
      <c r="B16" s="10" t="s">
        <v>3</v>
      </c>
      <c r="C16" s="10">
        <v>14052.6</v>
      </c>
      <c r="D16" s="10">
        <v>13783.1</v>
      </c>
    </row>
    <row r="17" spans="1:4" ht="63.75" customHeight="1">
      <c r="A17" s="12">
        <v>4</v>
      </c>
      <c r="B17" s="10" t="s">
        <v>11</v>
      </c>
      <c r="C17" s="10">
        <v>9016.9</v>
      </c>
      <c r="D17" s="10">
        <v>9016.9</v>
      </c>
    </row>
    <row r="18" spans="1:4" ht="45.75" customHeight="1">
      <c r="A18" s="12">
        <v>5</v>
      </c>
      <c r="B18" s="10" t="s">
        <v>24</v>
      </c>
      <c r="C18" s="11">
        <f>C19+C20+C21+C22</f>
        <v>47680.6</v>
      </c>
      <c r="D18" s="11">
        <f>D19+D20+D21+D22</f>
        <v>47670.6</v>
      </c>
    </row>
    <row r="19" spans="1:4" ht="21.75" customHeight="1" hidden="1">
      <c r="A19" s="12" t="s">
        <v>5</v>
      </c>
      <c r="B19" s="10" t="s">
        <v>12</v>
      </c>
      <c r="C19" s="10">
        <v>22217.8</v>
      </c>
      <c r="D19" s="10">
        <v>22207.9</v>
      </c>
    </row>
    <row r="20" spans="1:4" ht="56.25" customHeight="1" hidden="1">
      <c r="A20" s="12" t="s">
        <v>7</v>
      </c>
      <c r="B20" s="10" t="s">
        <v>17</v>
      </c>
      <c r="C20" s="11">
        <v>38</v>
      </c>
      <c r="D20" s="11">
        <v>38</v>
      </c>
    </row>
    <row r="21" spans="1:4" ht="33.75" customHeight="1" hidden="1">
      <c r="A21" s="13" t="s">
        <v>18</v>
      </c>
      <c r="B21" s="10" t="s">
        <v>6</v>
      </c>
      <c r="C21" s="10">
        <v>23636.8</v>
      </c>
      <c r="D21" s="10">
        <v>23636.8</v>
      </c>
    </row>
    <row r="22" spans="1:4" ht="16.5" customHeight="1" hidden="1">
      <c r="A22" s="13" t="s">
        <v>19</v>
      </c>
      <c r="B22" s="10" t="s">
        <v>13</v>
      </c>
      <c r="C22" s="11">
        <v>1788</v>
      </c>
      <c r="D22" s="10">
        <v>1787.9</v>
      </c>
    </row>
    <row r="23" spans="1:4" ht="47.25" customHeight="1">
      <c r="A23" s="12">
        <v>6</v>
      </c>
      <c r="B23" s="10" t="s">
        <v>14</v>
      </c>
      <c r="C23" s="11">
        <f>C24</f>
        <v>3236</v>
      </c>
      <c r="D23" s="11">
        <f>D24</f>
        <v>3236</v>
      </c>
    </row>
    <row r="24" spans="1:4" ht="33" customHeight="1" hidden="1">
      <c r="A24" s="3" t="s">
        <v>15</v>
      </c>
      <c r="B24" s="2" t="s">
        <v>16</v>
      </c>
      <c r="C24" s="6">
        <v>3236</v>
      </c>
      <c r="D24" s="6">
        <v>3236</v>
      </c>
    </row>
    <row r="25" spans="1:4" ht="12.75">
      <c r="A25" s="4"/>
      <c r="B25" s="5"/>
      <c r="C25" s="5"/>
      <c r="D25" s="5"/>
    </row>
    <row r="26" spans="1:4" ht="12.75">
      <c r="A26" s="4"/>
      <c r="B26" s="5"/>
      <c r="C26" s="5"/>
      <c r="D26" s="5"/>
    </row>
    <row r="27" spans="1:4" ht="12.75">
      <c r="A27" s="4"/>
      <c r="B27" s="5"/>
      <c r="C27" s="5"/>
      <c r="D27" s="5"/>
    </row>
  </sheetData>
  <sheetProtection/>
  <mergeCells count="9">
    <mergeCell ref="A4:A5"/>
    <mergeCell ref="A2:D2"/>
    <mergeCell ref="D4:D5"/>
    <mergeCell ref="C4:C5"/>
    <mergeCell ref="B4:B5"/>
    <mergeCell ref="A14:A16"/>
    <mergeCell ref="A9:A11"/>
    <mergeCell ref="A6:A8"/>
    <mergeCell ref="A12:A1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tabSelected="1" zoomScalePageLayoutView="0" workbookViewId="0" topLeftCell="A28">
      <selection activeCell="B29" sqref="B29:F29"/>
    </sheetView>
  </sheetViews>
  <sheetFormatPr defaultColWidth="9.00390625" defaultRowHeight="12.75"/>
  <cols>
    <col min="2" max="2" width="25.125" style="0" customWidth="1"/>
    <col min="3" max="3" width="23.125" style="0" customWidth="1"/>
    <col min="4" max="5" width="28.00390625" style="0" customWidth="1"/>
    <col min="6" max="6" width="16.375" style="0" customWidth="1"/>
  </cols>
  <sheetData>
    <row r="1" spans="2:6" ht="46.5" customHeight="1">
      <c r="B1" s="41" t="s">
        <v>43</v>
      </c>
      <c r="C1" s="41"/>
      <c r="D1" s="41"/>
      <c r="E1" s="41"/>
      <c r="F1" s="41"/>
    </row>
    <row r="2" spans="2:6" ht="19.5" customHeight="1">
      <c r="B2" s="41" t="s">
        <v>44</v>
      </c>
      <c r="C2" s="41"/>
      <c r="D2" s="41"/>
      <c r="E2" s="41"/>
      <c r="F2" s="41"/>
    </row>
    <row r="3" spans="2:6" ht="25.5" customHeight="1">
      <c r="B3" s="25"/>
      <c r="C3" s="25"/>
      <c r="D3" s="25"/>
      <c r="E3" s="25"/>
      <c r="F3" s="25"/>
    </row>
    <row r="4" spans="2:6" ht="70.5" customHeight="1">
      <c r="B4" s="23" t="s">
        <v>40</v>
      </c>
      <c r="C4" s="23" t="s">
        <v>46</v>
      </c>
      <c r="D4" s="23" t="s">
        <v>47</v>
      </c>
      <c r="E4" s="23" t="s">
        <v>48</v>
      </c>
      <c r="F4" s="23" t="s">
        <v>27</v>
      </c>
    </row>
    <row r="5" spans="2:6" ht="24.75" customHeight="1">
      <c r="B5" s="27" t="s">
        <v>39</v>
      </c>
      <c r="C5" s="22">
        <f>C6+C7</f>
        <v>18248.199999999997</v>
      </c>
      <c r="D5" s="22">
        <f>D6+D7</f>
        <v>18715.7</v>
      </c>
      <c r="E5" s="22" t="s">
        <v>45</v>
      </c>
      <c r="F5" s="22">
        <f>D5/C5*100</f>
        <v>102.56189651582075</v>
      </c>
    </row>
    <row r="6" spans="2:6" ht="37.5">
      <c r="B6" s="9" t="s">
        <v>20</v>
      </c>
      <c r="C6" s="8">
        <v>11942.8</v>
      </c>
      <c r="D6" s="8">
        <v>11936.4</v>
      </c>
      <c r="E6" s="8" t="s">
        <v>45</v>
      </c>
      <c r="F6" s="16">
        <f>D6/C6*100</f>
        <v>99.94641122684797</v>
      </c>
    </row>
    <row r="7" spans="2:6" ht="18.75">
      <c r="B7" s="9" t="s">
        <v>22</v>
      </c>
      <c r="C7" s="8">
        <v>6305.4</v>
      </c>
      <c r="D7" s="8">
        <v>6779.3</v>
      </c>
      <c r="E7" s="8" t="s">
        <v>45</v>
      </c>
      <c r="F7" s="16">
        <f>D7/C7*100</f>
        <v>107.51578012497225</v>
      </c>
    </row>
    <row r="8" spans="2:6" ht="18.75">
      <c r="B8" s="28" t="s">
        <v>38</v>
      </c>
      <c r="C8" s="8">
        <f>C9+C10</f>
        <v>107634.8</v>
      </c>
      <c r="D8" s="8" t="s">
        <v>45</v>
      </c>
      <c r="E8" s="20">
        <f>E9+E10</f>
        <v>106953</v>
      </c>
      <c r="F8" s="16">
        <f>E8/C8*100</f>
        <v>99.36656174397129</v>
      </c>
    </row>
    <row r="9" spans="2:6" ht="36" customHeight="1">
      <c r="B9" s="9" t="s">
        <v>20</v>
      </c>
      <c r="C9" s="8">
        <v>29308.8</v>
      </c>
      <c r="D9" s="8" t="s">
        <v>45</v>
      </c>
      <c r="E9" s="8">
        <v>28906.5</v>
      </c>
      <c r="F9" s="16">
        <f>E9/C9*100</f>
        <v>98.62737471339666</v>
      </c>
    </row>
    <row r="10" spans="2:6" ht="18.75">
      <c r="B10" s="9" t="s">
        <v>22</v>
      </c>
      <c r="C10" s="20">
        <v>78326</v>
      </c>
      <c r="D10" s="8" t="s">
        <v>45</v>
      </c>
      <c r="E10" s="8">
        <v>78046.5</v>
      </c>
      <c r="F10" s="16">
        <f>E10/C10*100</f>
        <v>99.64315808288436</v>
      </c>
    </row>
    <row r="13" spans="2:6" ht="17.25">
      <c r="B13" s="42" t="s">
        <v>41</v>
      </c>
      <c r="C13" s="42"/>
      <c r="D13" s="42"/>
      <c r="E13" s="42"/>
      <c r="F13" s="42"/>
    </row>
    <row r="14" spans="2:6" ht="17.25">
      <c r="B14" s="42" t="s">
        <v>42</v>
      </c>
      <c r="C14" s="42"/>
      <c r="D14" s="42"/>
      <c r="E14" s="42"/>
      <c r="F14" s="42"/>
    </row>
    <row r="15" spans="2:6" ht="17.25">
      <c r="B15" s="24"/>
      <c r="C15" s="42" t="s">
        <v>49</v>
      </c>
      <c r="D15" s="42"/>
      <c r="E15" s="24"/>
      <c r="F15" s="24"/>
    </row>
    <row r="17" spans="2:6" ht="56.25">
      <c r="B17" s="15" t="s">
        <v>31</v>
      </c>
      <c r="C17" s="15" t="s">
        <v>32</v>
      </c>
      <c r="D17" s="15" t="s">
        <v>25</v>
      </c>
      <c r="E17" s="15" t="s">
        <v>26</v>
      </c>
      <c r="F17" s="15" t="s">
        <v>27</v>
      </c>
    </row>
    <row r="18" spans="2:6" ht="18.75">
      <c r="B18" s="38" t="s">
        <v>33</v>
      </c>
      <c r="C18" s="21" t="s">
        <v>37</v>
      </c>
      <c r="D18" s="15">
        <f>D19+D20</f>
        <v>58497.6</v>
      </c>
      <c r="E18" s="22">
        <f>E19+E20</f>
        <v>58090.35</v>
      </c>
      <c r="F18" s="29">
        <f>E18/D18*100</f>
        <v>99.30381759251662</v>
      </c>
    </row>
    <row r="19" spans="2:6" ht="39" customHeight="1">
      <c r="B19" s="39"/>
      <c r="C19" s="9" t="s">
        <v>2</v>
      </c>
      <c r="D19" s="8">
        <f>29308.8-810.9</f>
        <v>28497.899999999998</v>
      </c>
      <c r="E19" s="8">
        <v>28100.55</v>
      </c>
      <c r="F19" s="29">
        <f aca="true" t="shared" si="0" ref="F19:F26">E19/D19*100</f>
        <v>98.60568673481205</v>
      </c>
    </row>
    <row r="20" spans="2:6" ht="33" customHeight="1">
      <c r="B20" s="40"/>
      <c r="C20" s="19" t="s">
        <v>3</v>
      </c>
      <c r="D20" s="8">
        <v>29999.7</v>
      </c>
      <c r="E20" s="8">
        <v>29989.8</v>
      </c>
      <c r="F20" s="29">
        <f t="shared" si="0"/>
        <v>99.9669996699967</v>
      </c>
    </row>
    <row r="21" spans="2:6" ht="20.25" customHeight="1">
      <c r="B21" s="35" t="s">
        <v>34</v>
      </c>
      <c r="C21" s="19" t="s">
        <v>37</v>
      </c>
      <c r="D21" s="8">
        <f>D22+D23</f>
        <v>29771.800000000003</v>
      </c>
      <c r="E21" s="8">
        <f>E22+E23</f>
        <v>29766.75</v>
      </c>
      <c r="F21" s="29">
        <f t="shared" si="0"/>
        <v>99.98303763964556</v>
      </c>
    </row>
    <row r="22" spans="2:6" ht="33" customHeight="1">
      <c r="B22" s="36"/>
      <c r="C22" s="9" t="s">
        <v>2</v>
      </c>
      <c r="D22" s="8">
        <v>810.9</v>
      </c>
      <c r="E22" s="8">
        <v>805.95</v>
      </c>
      <c r="F22" s="29">
        <f t="shared" si="0"/>
        <v>99.38956714761376</v>
      </c>
    </row>
    <row r="23" spans="2:6" ht="17.25" customHeight="1">
      <c r="B23" s="37"/>
      <c r="C23" s="19" t="s">
        <v>3</v>
      </c>
      <c r="D23" s="8">
        <v>28960.9</v>
      </c>
      <c r="E23" s="8">
        <v>28960.8</v>
      </c>
      <c r="F23" s="29">
        <f t="shared" si="0"/>
        <v>99.99965470686338</v>
      </c>
    </row>
    <row r="24" spans="2:6" ht="37.5">
      <c r="B24" s="9" t="s">
        <v>35</v>
      </c>
      <c r="C24" s="19" t="s">
        <v>3</v>
      </c>
      <c r="D24" s="8">
        <v>5312.8</v>
      </c>
      <c r="E24" s="8">
        <v>5312.8</v>
      </c>
      <c r="F24" s="29">
        <f t="shared" si="0"/>
        <v>100</v>
      </c>
    </row>
    <row r="25" spans="2:6" ht="98.25" customHeight="1">
      <c r="B25" s="9" t="s">
        <v>36</v>
      </c>
      <c r="C25" s="19" t="s">
        <v>3</v>
      </c>
      <c r="D25" s="8">
        <v>14052.6</v>
      </c>
      <c r="E25" s="8">
        <v>13783.1</v>
      </c>
      <c r="F25" s="29">
        <f t="shared" si="0"/>
        <v>98.08220542817699</v>
      </c>
    </row>
    <row r="26" spans="2:6" ht="18.75">
      <c r="B26" s="9" t="s">
        <v>21</v>
      </c>
      <c r="C26" s="17"/>
      <c r="D26" s="8">
        <f>D18+D21+D24+D25</f>
        <v>107634.8</v>
      </c>
      <c r="E26" s="16">
        <f>E18+E21+E24+E25</f>
        <v>106953.00000000001</v>
      </c>
      <c r="F26" s="22">
        <f t="shared" si="0"/>
        <v>99.36656174397129</v>
      </c>
    </row>
    <row r="27" spans="2:6" ht="12.75">
      <c r="B27" s="18"/>
      <c r="C27" s="17"/>
      <c r="D27" s="17"/>
      <c r="E27" s="17"/>
      <c r="F27" s="17"/>
    </row>
    <row r="29" spans="2:6" ht="17.25">
      <c r="B29" s="34" t="s">
        <v>51</v>
      </c>
      <c r="C29" s="34"/>
      <c r="D29" s="34"/>
      <c r="E29" s="34"/>
      <c r="F29" s="34"/>
    </row>
    <row r="30" spans="2:6" ht="17.25">
      <c r="B30" s="34" t="s">
        <v>50</v>
      </c>
      <c r="C30" s="34"/>
      <c r="D30" s="34"/>
      <c r="E30" s="34"/>
      <c r="F30" s="34"/>
    </row>
    <row r="32" spans="2:5" ht="18.75">
      <c r="B32" s="14"/>
      <c r="C32" s="14"/>
      <c r="D32" s="14"/>
      <c r="E32" s="14"/>
    </row>
    <row r="36" ht="12.75">
      <c r="C36" s="26"/>
    </row>
  </sheetData>
  <sheetProtection/>
  <mergeCells count="9">
    <mergeCell ref="B30:F30"/>
    <mergeCell ref="B29:F29"/>
    <mergeCell ref="B21:B23"/>
    <mergeCell ref="B18:B20"/>
    <mergeCell ref="B1:F1"/>
    <mergeCell ref="C15:D15"/>
    <mergeCell ref="B13:F13"/>
    <mergeCell ref="B14:F14"/>
    <mergeCell ref="B2:F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Зарубина</cp:lastModifiedBy>
  <cp:lastPrinted>2017-01-31T14:15:16Z</cp:lastPrinted>
  <dcterms:created xsi:type="dcterms:W3CDTF">2015-03-13T09:16:47Z</dcterms:created>
  <dcterms:modified xsi:type="dcterms:W3CDTF">2017-01-31T15:13:53Z</dcterms:modified>
  <cp:category/>
  <cp:version/>
  <cp:contentType/>
  <cp:contentStatus/>
</cp:coreProperties>
</file>