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665" yWindow="6360" windowWidth="7770" windowHeight="6375" firstSheet="2" activeTab="2"/>
  </bookViews>
  <sheets>
    <sheet name="по ВЦП+ОЦП" sheetId="1" r:id="rId1"/>
    <sheet name="с корректировкой" sheetId="2" r:id="rId2"/>
    <sheet name="2017" sheetId="3" r:id="rId3"/>
    <sheet name="Лист1" sheetId="4" r:id="rId4"/>
  </sheets>
  <definedNames>
    <definedName name="_ftnref1" localSheetId="0">'по ВЦП+ОЦП'!#REF!</definedName>
    <definedName name="_xlnm.Print_Titles" localSheetId="2">'2017'!$6:$7</definedName>
    <definedName name="_xlnm.Print_Titles" localSheetId="0">'по ВЦП+ОЦП'!$1:$2</definedName>
    <definedName name="_xlnm.Print_Area" localSheetId="2">'2017'!$A$1:$M$213</definedName>
  </definedNames>
  <calcPr fullCalcOnLoad="1"/>
</workbook>
</file>

<file path=xl/sharedStrings.xml><?xml version="1.0" encoding="utf-8"?>
<sst xmlns="http://schemas.openxmlformats.org/spreadsheetml/2006/main" count="2129" uniqueCount="572">
  <si>
    <t xml:space="preserve">Осуществление государственного мониторинга водных объектов </t>
  </si>
  <si>
    <t>5.4.4.</t>
  </si>
  <si>
    <t>Ведение государственного кадастра особо охраняемых природных территорий регионального и местного значения</t>
  </si>
  <si>
    <t>Организация и развитие системы экологического образования и формирование экологической культуры; участие в обеспечении населения информацией о состоянии окружающей среды на территории области</t>
  </si>
  <si>
    <t>Досрочное прекращение, приостановление или ограничение права пользования участками недр местного значения</t>
  </si>
  <si>
    <t>5.3.7.</t>
  </si>
  <si>
    <t>Осуществление ведения государственного охотхозяйственного реестра</t>
  </si>
  <si>
    <t>Осуществление государственного мониторинга охотничьих ресурсов.</t>
  </si>
  <si>
    <t>Проведение федерального государственного надзора в области охраны и использования объектов животного мира и среды их обитания.</t>
  </si>
  <si>
    <t>областной бюджет*</t>
  </si>
  <si>
    <t>Разработка проектно-сметной документации по строительству межмуниципального полигона ТБО для Свечинского и Шабалинского районов области</t>
  </si>
  <si>
    <t>3.1. Реализация государственных функций, связанных с общегосударственным управлением</t>
  </si>
  <si>
    <t>3.2. Проведение единой государственной политики в сфере охраны окружающей среды и природопользования, обеспечение экологической безопасности</t>
  </si>
  <si>
    <t>3.1.1. Текущее обеспечение деятельности департамента экологии и природопользования  Кировской области</t>
  </si>
  <si>
    <t>3.1.1.1. Организация и осуществление регионального государственного экологического надзора при осуществлении хозяйственной  и иной деятельности,за исключением деятельности с использованием объектов, подлежащих федеральному государственному экологическому надзору</t>
  </si>
  <si>
    <t xml:space="preserve">своевременное предоставление и доступность информации о состоянии окружающей среды на территории области, информации в области гидрометеорологии, информации о чрезвычайных и аварийных ситуациях </t>
  </si>
  <si>
    <t>доступность информации о состоянии окружающей среды на территории области</t>
  </si>
  <si>
    <t>своевременное предоставление и доступность информации в области гидрометеорологии</t>
  </si>
  <si>
    <t>Проект по строительству берегоукрепления р. Тойменка в г. Вятские Поляны, имеющий положительное заключение государственной экспертизы</t>
  </si>
  <si>
    <t>Выдача разрешений на выброс вредных (загрязняющих) веществ в атмосферный воздух стационарными источниками, за исключением объектов, подлежащих федеральному государственному экологическому надзору</t>
  </si>
  <si>
    <t>Организация обеспечения  населения информацией о состоянии окружающей среды на территории Кировской области</t>
  </si>
  <si>
    <t>КОГБУ "Вятский научно-технический информационный центр мониторинга и природопользования"</t>
  </si>
  <si>
    <t xml:space="preserve">Проведение землеустройства и подготовка землеустроительной документации в отношении государственных природных заказников регионального значения </t>
  </si>
  <si>
    <t>Предоставление субсидии  на финансовое обеспечение выполнения государственного задания КОГБУ  «Областной природоохранный центр»</t>
  </si>
  <si>
    <t>Обеспечение реализации прав граждан на достоверную информацию о состоянии окружающей среды и информационное обеспечение деятельности органов государственной власти Кировской области, органов местного самоуправления, общественных и иных некоммерческих объединений, юридических лиц и физических лиц. Издание тиражом 300 экземпляров</t>
  </si>
  <si>
    <t>2.1.11. Реализация инвестиционного проекта "Создание системы управления отходами потребления и вторичными материальными ресурсами на территории Кировской области"</t>
  </si>
  <si>
    <t>предоставление субсидии муниципальным образованиям по результатам конкурса по отбору муниципальных образований на разработку рабочей документации по строительству мусороперегрузочных станций, разработка проектной документации по строительству межмуниципального полигона ТБО для Свечинского и Шабалинского районов области, информационное сопровождение реализации положений Концепции, координация работы с главами администраций муниципальных образований,  координация деятельности инвесторов, предприятий, занимающихся сбором и переработкой отходов</t>
  </si>
  <si>
    <t>уменьшение количества потенциально экологически опасных скважин на территории области, что снижает риск загрязнения вскрытых ими водоносных горизонтов</t>
  </si>
  <si>
    <t>Проведение землеустройства и подготовка землеустроительной документации в отношении государственных природных заказников регионального значения: государственный гидрологический заказник "Пижемский",  государственный природный заказник "Былина", государственный природный заказник "Бушковский лес"</t>
  </si>
  <si>
    <t>Своевременное предоставление и доступность информации в области гидрометеорологии органам исполнительной власти. Получение  2090 единиц информации в течение года в сроки установленные техническим заданием и госконтрактом.</t>
  </si>
  <si>
    <t>Завершение научно-исследовательской работы за 2012-2014 годы.</t>
  </si>
  <si>
    <t>Проведение научно-исследовательской работы по теме "Оценка состояния и подготовка обоснований по оптимизации сети особо охраняемых природных территорий Кировской области на основании материалов инвентаризационной ревизии на территории  районов области"</t>
  </si>
  <si>
    <t>организация работы экспертной комиссии в части проведения анализа представленных на экспертизу документов и материалов и подготовки протокола заседания комиссии и заключения экспертной комиссии об обоснованности постановки на территориальный баланс запасов общераспространенных полезных ископаемых или их списания с территориального баланса и т.д., администрирование доходов областного бюджета (плата за проведение государственной экспертизы)</t>
  </si>
  <si>
    <t>3.3.</t>
  </si>
  <si>
    <t>3.4.</t>
  </si>
  <si>
    <t>3.5.</t>
  </si>
  <si>
    <t>3.5.1.</t>
  </si>
  <si>
    <t>3.5.2.</t>
  </si>
  <si>
    <t>3.5.3.</t>
  </si>
  <si>
    <t>3.5.4.</t>
  </si>
  <si>
    <t>4.1.3.</t>
  </si>
  <si>
    <t>4.1.4.</t>
  </si>
  <si>
    <t>5.3.5.</t>
  </si>
  <si>
    <t>5.4</t>
  </si>
  <si>
    <t>5.4.1</t>
  </si>
  <si>
    <t>5.4.2</t>
  </si>
  <si>
    <t>5.4.3</t>
  </si>
  <si>
    <t>5.4.4</t>
  </si>
  <si>
    <t>5.4.5</t>
  </si>
  <si>
    <t>5.4.6</t>
  </si>
  <si>
    <t>5.4.7.</t>
  </si>
  <si>
    <t>5.4.9.</t>
  </si>
  <si>
    <t>5.4.11.</t>
  </si>
  <si>
    <t>5.4.12.</t>
  </si>
  <si>
    <t>составление территориального баланса запасов полезных ископаемых, учет участков недр, используемых для строительства подземных сооружений, не связанных с добычей полезных ископаемых, составление  информационно-аналитических материалов, справок и презентаций  по вопросам геологического изучения недр, развитию и освоению минерально-сырьевой базы Кировской области</t>
  </si>
  <si>
    <t>3.1.5.6. Организация и проведение государственной экологической экспертизы на территории области объектов регионального уровня</t>
  </si>
  <si>
    <t>Выполнение предприятиями-водопользователями условий использования водных объектов, определенных разрешительными документами</t>
  </si>
  <si>
    <t>Х</t>
  </si>
  <si>
    <t>1.1.2.</t>
  </si>
  <si>
    <t>Проведение государственными органами превентивных мероприятий по предотвращению загрязнения аодных объектов сточными водами</t>
  </si>
  <si>
    <t>2.2.2. Рекультивация свалок твердых бытовых отходов</t>
  </si>
  <si>
    <t>2.2.3. Рекультивация первой карты полигона захоронения твердых бытовых отходов "Костино"</t>
  </si>
  <si>
    <t>внебюджетные источники</t>
  </si>
  <si>
    <t>органы местного самоуправления</t>
  </si>
  <si>
    <t>2.1.9. Создание производств по переработке вторичных материальных ресурсов на территории области</t>
  </si>
  <si>
    <t>инвестор</t>
  </si>
  <si>
    <t>обеспечивает выполнение перечня мероприятий реализуемых за счет субвенций из федерального бюджета</t>
  </si>
  <si>
    <t>осуществление деятельности, направленной на предупреждение, выявление и пресечение нарушений органами государственной власти, органами местного самоуправления, а также юридическими лицами, их руководителями и иными должностными лицами, индивидуальными предпринимателями, их уполномоченными представителями и гражданами требований, установленных законами и нормативными правовыми актами Российской Федерации и Кировской области в области охраны окружающей среды</t>
  </si>
  <si>
    <t>Проведение государственными органами превентивных мероприятий по предотвращению загрязнения водных объектов сточными водами</t>
  </si>
  <si>
    <t>Подготовка Генеральной схемы очистки территории Кировской области, аналитический обзор технологий по переработке бытовых отходов, адаптированных к условиям Кировской области</t>
  </si>
  <si>
    <t>Разработка проектной документации на капитальный ремонт, реконструкцию, строительство очистных сооружений и объектов водоотведения</t>
  </si>
  <si>
    <t>2.2. Обеспечение безопасного обращения с отходами, ликвидация накопленного экологического ущерба, нанесенного объектами размещения бытовых отходов</t>
  </si>
  <si>
    <t>Разработка для Правительства области предложений по государственному управлению в области организации и функционирования особо охраняемых природных территорий регионального значения</t>
  </si>
  <si>
    <t>3.1.1.5. Обеспечение органов государственной власти области, органов местного самоуправления, населения области информацией о состоянии окружающей среды на территории Кировской области, а также информацией в области гидрометеорологии</t>
  </si>
  <si>
    <t>3.1.1.5.1. Подготовка ежегодного регионального доклада «О состоянии окружающей среды на Кировской области»</t>
  </si>
  <si>
    <t>3.1.1.5.3. Информационное обеспечение  в области гидрометеорологии и смежных с ней областях межмуниципального и регионального уровня для государственных нужд Кировской области</t>
  </si>
  <si>
    <t>3.1.1.5.2. Издание ежегодного регионального доклада  «О состоянии окружающей среды Кировской области»</t>
  </si>
  <si>
    <t>2020 год</t>
  </si>
  <si>
    <t>Снижение антропогенной нагрузки на водные объекты и водосборные территории</t>
  </si>
  <si>
    <t>Ликвидационный тампонаж потенциально экологически опасных скважин</t>
  </si>
  <si>
    <t>2.2.10. Обеспечение реализации положений Концепции  обращения с отходами производства и потребления на территории Кировской области</t>
  </si>
  <si>
    <t>Обеспечение ведения регионального кадастра отходов производства и потребления</t>
  </si>
  <si>
    <t>Отдельное мероприятие  «Сокращение вредного воздействия отходов производства и потребления на окружающую среду, а также максимальное вовлечение отходов в хозяйственный оборот»</t>
  </si>
  <si>
    <t>Отдельное мероприятие «Улучшение качества окружающей среды, обеспечение благоприятной среды проживания населения и рационального природопользования»</t>
  </si>
  <si>
    <t>Отдельное мероприятие  «Реализация государственных функций, связанных с общегосударственным управлением»</t>
  </si>
  <si>
    <t>2.1.2. Разработка проекта закона Кировской области "О внесении изменений в Закон Кировской области от 04.12.2007 № 200-ЗО "Об административной ответственности в Кировской области"</t>
  </si>
  <si>
    <t>проверка представленных расчетов и материалов по обоснованию размеров и границ округов и зон санитарной охраны водных объектов, используемых для питьевого, хозяйственно-бытового водоснабжения и в лечебных целях, и их утверждение</t>
  </si>
  <si>
    <t xml:space="preserve">участие 2 раза в год в заседаниях бассейновых советов, а также в организации проведения заседаний бассейновых советов на территории Кировской области </t>
  </si>
  <si>
    <t>Реализация инвестиционных проектов модернизации системы обращения с коммунальными отходами на территории г. Кирова и прилегающих к нему муниципальных районов области</t>
  </si>
  <si>
    <t>Разработка проектно-сметной документации по строительству берегоукрепления р. Юг у пгт. Подосиновец Подосиновского района Кировской области</t>
  </si>
  <si>
    <t>2.4.</t>
  </si>
  <si>
    <t xml:space="preserve">Проведение землеустройства и подготовка землеустроительной документации в отношении существующих и перспективных особо охраняемых природных территорий регионального значения </t>
  </si>
  <si>
    <t xml:space="preserve">Строительство берегоукрепления Белохолуницкого водохранилища в 
г. Белая Холуница Белохолуницкого района Кировской области </t>
  </si>
  <si>
    <t>Капитальный ремонт гидроузла Березовского водохранилища на 
р. Немда в п. Нема Немского района Кировской области</t>
  </si>
  <si>
    <t>Организация проведения областных мероприятий по экологическому образованию и просвещению, в том числе Общероссийских Дней защиты от экологической опасности в Кировской области</t>
  </si>
  <si>
    <t>Щенников Г.Н. начальник отдела правовой работы и государственной экологической экспертизы департамента экологии и природопользования Кировской области</t>
  </si>
  <si>
    <t>подготовка и согласование в установленном порядке проекта нормативна правового акта Правительства Кировской области "Об утверждении границ округа горно-санитарной охраны курорта регионального значения "Нижне-Ивкино"</t>
  </si>
  <si>
    <t>X</t>
  </si>
  <si>
    <t>2.1.8. Регулирование раздельного сбора бытовых отходов на территории области</t>
  </si>
  <si>
    <t>сбор, анализ и обобщение информации о принятых нормативных актах по обращению с отходами муниципальных образований, разработка типовых порядков (положений), регламентирующих исполнение полномочий органами местного самоуправления в сфере обращения с отходами, и рекомендация их к принятию в муниципальных районах и городских округах</t>
  </si>
  <si>
    <t>5.1.5.7.2. Издание рекомендаций по развитию системы экологического образования и просвещения в Кировской области</t>
  </si>
  <si>
    <t>5.1.5.7.3. Издание методических пособий и научно-популярных экологических изданий</t>
  </si>
  <si>
    <t>реализация и исполнение административного регламента департамента экологии по исполнению государственной услуги по организации и проведению государственной экологической экспертизы, повышение доходной части областного бюджета за счет платы за проведение государственной экологической экспертизы</t>
  </si>
  <si>
    <t xml:space="preserve"> Разработка проекта закона Кировской области «О внесении изменений в Закон Кировской области от 04.12.2007 № 200-ЗО «Об административной ответственности в Кировской области»</t>
  </si>
  <si>
    <t>Реконструкция гидроузла Среднедаровского пруда Даровского района Кировской области</t>
  </si>
  <si>
    <t>Приведение гидроузла в безопасное техническое состояние</t>
  </si>
  <si>
    <t>развивитие вторичной переработки бытовых отходов</t>
  </si>
  <si>
    <t>5.4.2.</t>
  </si>
  <si>
    <t>5.4.3.</t>
  </si>
  <si>
    <t>Осуществление государственного управления в области организации и функционирования особо охраняемых природных территорий регионального значения</t>
  </si>
  <si>
    <t>2.1.12. Реализация инвестиционных проектов модернизации системы обращения коммунальными отходами на территории г. Кирова и прилегающих к нему муниципальных районов области</t>
  </si>
  <si>
    <t>Издание Красной книги Кировской области</t>
  </si>
  <si>
    <t xml:space="preserve">Ожидаемый
результат реализации 
мероприятия государствен-ной программы
 (краткое описание) 
</t>
  </si>
  <si>
    <t>№ п/п</t>
  </si>
  <si>
    <t>Источники финансирования</t>
  </si>
  <si>
    <t>Улучшение качественного состояния поверхностных водных объектов</t>
  </si>
  <si>
    <t>1.1.</t>
  </si>
  <si>
    <t>Фаленское г/п</t>
  </si>
  <si>
    <t>подготовка запросов, информационно-аналитических материалов, справок, проектов технических заданий и методических пособий, необходимых для организации предоставления межбюджетных трансфертов, и участие в осуществлении контроля за их освоением при выполнении работ по ликвидационному тампонажу бездействующих водозаборных скважин, включая выезд в муниципальные районы для контроля методики и объемов выполнения работ, сбор в единую базу данных информации о состоянии водозаборных скважин (включая действующие, резервные, бездействующие, брошенные, потерянные на местности, бесхозяйные), поступившей из муниципальных образований в соответствии с Планом мероприятий по ликвидации или передаче в пользование бесхозяйных и бездействующих водозаборных скважин на территории Кировской области, ее обобщение и анализ для обоснования постановки работ по ликвидационному тампонажу этих скважин (при условии их признания в установленном порядке бесхозяйными)</t>
  </si>
  <si>
    <t>участие в определении условий пользования месторождениями полезных ископаемых, организация и проведение аукционов на право пользования недрами в части участков недр местного значения</t>
  </si>
  <si>
    <t>Проведение землеустройства и подготовка землеустроительной документации в отношении  памятника природы регионального значения "Пилинский лог"</t>
  </si>
  <si>
    <t>31.12.214</t>
  </si>
  <si>
    <t xml:space="preserve">Подготовка научного обоснования  создания особо охраняемой природной территории регионального значения "Светлое" в Белохолуницком районе </t>
  </si>
  <si>
    <t>5.4.5.1.</t>
  </si>
  <si>
    <t>Предоставление специализированной информации о состоянии атмосферного воздуха на территории г. Кирова-Чепецка</t>
  </si>
  <si>
    <t>подготовка и согласование в установленном порядке проектов нормативных правовых актов Правительства Кировской области по утверждению границ и режима особой охраны особо охраняемых природных территорий регионального значения, установлению ограничений хозяйственной деятельности, а также видов допустимого использования особо охраняемых природных территорий, ликвидации и реорганизации особо охраняемых природных территорий, в том числе связанной с изменением статуса и категорий, рассмотрение проектной и предпроектной документации в части имеющихся ограничений</t>
  </si>
  <si>
    <t>3.1.1.3. Осуществление контроля платы за негативное воздействие на окружающую среду по объектам хозяйственной и иной деятельности, за исключением объектов, подлежащих федеральному государственному экологическому контролю</t>
  </si>
  <si>
    <t>Ведение Красной книги Кировской области, обеспечение работы комиссии по Красной книге Кировской области</t>
  </si>
  <si>
    <t xml:space="preserve">своевременное предоставление данных мониторинга о состоянии дна, берегов, состоянием и режимом использования водоохранных зон водных объектов, гидротехнических сооружений в территориальные органы Федерального агентства водных ресурсов </t>
  </si>
  <si>
    <t>Текущее обеспечение деятельности министерства охраны окружающей среды Кировской области</t>
  </si>
  <si>
    <t>5.2.6.3.</t>
  </si>
  <si>
    <t>5.2.6.4</t>
  </si>
  <si>
    <t>Создание, информационная и техническая поддержка единого экологического портала об отходах производства и потребления Кировской области</t>
  </si>
  <si>
    <t>5.2.4.</t>
  </si>
  <si>
    <t>5.2.4.1.</t>
  </si>
  <si>
    <t>5.2.4.2.</t>
  </si>
  <si>
    <t>5.2.4.3.</t>
  </si>
  <si>
    <t>5.2.6.1.</t>
  </si>
  <si>
    <t>5.2.6.2.</t>
  </si>
  <si>
    <t>Проведение комплексного обследования и подготовка материалов комплексного экологического обследования участков территорий, обосновывающих придание этим территориям правового статуса особо охраняемых природных территорий регионального значения</t>
  </si>
  <si>
    <t>Проведение землеустройства и подготовка землеустроительной документации в отношении существующих и перспективных особо охраняемых природных территорий регионального значения</t>
  </si>
  <si>
    <t>Оценка состояния и подготовка обоснований по оптимизации сети особо охраняемых природных территорий Кировской области на основании материалов инвентаризационной ревизии на территории  районов области</t>
  </si>
  <si>
    <t>сбор, анализ и обобщение информации о санкционированных и несанкционированных объектах размещения отходов, а также технологиях их переработки, формирование переченя и обоснование очередности закрытия, ликвидации, рекультивации и обустройства объектов размещения отходов, осуществление контроля за сменой хозяйствующих субъектов на объектах размещения отходов</t>
  </si>
  <si>
    <t>сбор и анализ данных о редких и находящихся под угрозой исчезновения видах животных, растений и грибов, занесенных и рекомендованных к занесению в Красную книгу Кировской области, отбор редких и находящихся под угрозой исчезновения видов для занесения в Красную книгу Кировской области, отбор видов для исключения из Красной книги Кировской области или изменения статуса редкости</t>
  </si>
  <si>
    <t xml:space="preserve"> издание и распространение Красной книги Кировской области</t>
  </si>
  <si>
    <t>получение своевременной информации по наличию специфических веществ в атмосферном воздуха в г. Кирово-Чепецк при помощи автоматического поста наблюдений</t>
  </si>
  <si>
    <t>Новоселов В.Б. - заместитель директора - начальник отдела (службы) охраны государственных природных заказников регионального значения КОГБУ «Областной природоохранный центр»</t>
  </si>
  <si>
    <t>департамент экологии и природопользования Кировской области, КОГБ "Областной природоохранный центр"</t>
  </si>
  <si>
    <t>5.1.5.7. Формирование экологической культуры на территории Кировской области</t>
  </si>
  <si>
    <t xml:space="preserve">5.1.5.7.1.Выполнение научно-исследовательской работы
«Разработка современных технологий формирования экологической культуры»
</t>
  </si>
  <si>
    <t>Горченко П.А. - начальник управления водных отношений департамента экологии и природопользования Кировской области</t>
  </si>
  <si>
    <t>Осуществление мониторинга состояния загрязнения атмосферного воздуха хлористым водородом на автоматизированном посту наблюдений в г. Кирово-Чепецке</t>
  </si>
  <si>
    <t>2. Сокращение вредного воздействия отходов производства и потребления на окружающую среду, а также максимальное вовлечение отходов в хозяйственный оборот</t>
  </si>
  <si>
    <t>Подготовка проекта постановления Правительства Кировской области "Об утверждении границ округа горно-санитарной охраны курорта регионального значения "Нижне-Ивкино"</t>
  </si>
  <si>
    <t>Обеспечение режима особой охраны и ликвидация последствий негативного антропогенного воздействия на территории зеленой зоны городов Кирова, Кирово-Чепецка и Слободского</t>
  </si>
  <si>
    <t>Обеспечение режима особой охраны и содержание особо охраняемых природных территорий регионального значения</t>
  </si>
  <si>
    <t xml:space="preserve">Обеспечение функционирования государственной системы лицензирования пользования участками недр местного значения
</t>
  </si>
  <si>
    <t>Организация и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</si>
  <si>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Ликвидационный тампонаж потенциально экологически опасных скважин </t>
  </si>
  <si>
    <t>Бурков А.Л. – директор КОГБУ «Областной природоохранный центр» в качестве соисполнителя</t>
  </si>
  <si>
    <t>Ведение регионального кадастра отходов производства и потребления</t>
  </si>
  <si>
    <t>Субвенции бюджетам субъектов Российской Федерации на охрану и использование объектов животного мира (за исключением охотничьих ресурсов и водных биологических ресурсов)</t>
  </si>
  <si>
    <t>3.1.2.3. Организация и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</si>
  <si>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3.1.2.4. Согласование нормативов потерь общераспространенных полезных ископаемых при добыче, превышающих по величине нормативы, утвержденные в составе проектной документации</t>
  </si>
  <si>
    <t>Сидоренко Л.В. – консультант управления водных ресурсов и недр министерства охраны окружающей среды Кировской области</t>
  </si>
  <si>
    <t>Албегова А.В.– министр охраны окружающей среды Кировской области</t>
  </si>
  <si>
    <t>2.1.1.</t>
  </si>
  <si>
    <t>2.1.2.</t>
  </si>
  <si>
    <t>2.1.2.1.</t>
  </si>
  <si>
    <t>Установление объемов (лимитов) изъятия объектов животного мира.</t>
  </si>
  <si>
    <t>2.1.2.2.</t>
  </si>
  <si>
    <t>Регулирование численности объектов животного мира.</t>
  </si>
  <si>
    <t>2.1.2.3.</t>
  </si>
  <si>
    <t>Государственный учет численности объектов животного мира, государственный мониторинг и государственный кадастр объектов животного мира</t>
  </si>
  <si>
    <t>2.1.2.4.</t>
  </si>
  <si>
    <t>2.1.2.5.</t>
  </si>
  <si>
    <t>Выдача разрешений на использование, содержание и разведение объектов животного мира.</t>
  </si>
  <si>
    <t>Федеральный государственный надзор в области охраны и использования объектов животного мира и среды их обитания.</t>
  </si>
  <si>
    <t>2.3.1.</t>
  </si>
  <si>
    <t>Сохранение охотничьих ресурсов и среды их обитания.</t>
  </si>
  <si>
    <t>2.3.2.</t>
  </si>
  <si>
    <t>2.3.2.1.</t>
  </si>
  <si>
    <t>Разработка и обеспечение принятия документа об утверждении лимита добычи охотничьих ресурсов.</t>
  </si>
  <si>
    <t>2.3.2.2.</t>
  </si>
  <si>
    <t>2.3.2.3.</t>
  </si>
  <si>
    <t>2.3.2.4.</t>
  </si>
  <si>
    <t>2.3.2.5.</t>
  </si>
  <si>
    <t>2.3.2.6.</t>
  </si>
  <si>
    <t>2.3.2.7.</t>
  </si>
  <si>
    <t>Строительство (реконструкция) объектов берегоукрепления</t>
  </si>
  <si>
    <t>Капитальный ремонт гидроузла на р. Ивкина у д. Воронье Верхошижемского района Кировской области</t>
  </si>
  <si>
    <t>Капитальный ремонт крепления верхового откоса плотины и откосов водоотводящего канала гидроузла Белохолуницкого водохранилища Кировской области</t>
  </si>
  <si>
    <t>Организация проведения мероприятий по осуществлению отдельных полномочий в области водных отношений</t>
  </si>
  <si>
    <t>Регулирование иных вопросов в области использования и охраны недр в пределах компетенции, установленной действующим законодательством</t>
  </si>
  <si>
    <t>формирование регионального кадастра отходов производства и потребления в Кировской области</t>
  </si>
  <si>
    <t>Обеспечение режима особой охраны и содержание памятника природы регионального значения «Озеро Лежнинское», Озеро Пайбулатовское, Озеро Подборное</t>
  </si>
  <si>
    <t xml:space="preserve">окончание реализации </t>
  </si>
  <si>
    <t>Финансирование на 2014 год</t>
  </si>
  <si>
    <t>финансирование на 2015 год</t>
  </si>
  <si>
    <t>Финансирование на 2016 год</t>
  </si>
  <si>
    <t>ежегодно с 
01.01.</t>
  </si>
  <si>
    <t>ежегодно до 31.12.</t>
  </si>
  <si>
    <t>1.4.</t>
  </si>
  <si>
    <t>Проведение регулярных наблюдений за состоянием окружающей среды в районах расположения источников антропогенного воздействия и воздействием этих источников на окружающую среду</t>
  </si>
  <si>
    <t>3.1.5.5. Предоставление специализированной информации о состоянии атмосферного воздуха на территории г. Кирова-Чепецка</t>
  </si>
  <si>
    <t>На проект строительства  берегоукрепления Белохолуницкого водохранилища имеются положительные заключения государственной экспертизы</t>
  </si>
  <si>
    <t>Выполнение работ по обеспечению режима особой охраны  и содержанию особо охраняемых природных территорий регионального значения на  объектах: памятник природы "Яранская березовая роща" в Яранском районе (уборка территории, изготовление и установка информационных аншлагов), памятник природы "Овраг "Бокалда" в Богородском районе(восстановление целостности запруды, изготовление и установка информационных аншлагов), 4 памятника природы регионального значения в Верхнекамском районе (Большой Кирсинский пруд, Средний Кирсинский пруд, Озеро Круглое, Обнажение верхнеюрских пород у с. Лойно (с остатками морских моллюсков,  аммонитов, белемнитов, ауцелл)</t>
  </si>
  <si>
    <t>5.3.2.6.</t>
  </si>
  <si>
    <t>5.3.2.7.</t>
  </si>
  <si>
    <t>Зуевский район</t>
  </si>
  <si>
    <t>Орловский район</t>
  </si>
  <si>
    <t>Слободской район</t>
  </si>
  <si>
    <t>Фаленский район</t>
  </si>
  <si>
    <t>Яранский район</t>
  </si>
  <si>
    <t>Город Котельнич</t>
  </si>
  <si>
    <t>4.1.</t>
  </si>
  <si>
    <t>4.1.1.</t>
  </si>
  <si>
    <t>5.1.5.8. Регулирование иных вопросов в области использования и охраны недр в пределах компетенции, установленной действующим законодательством</t>
  </si>
  <si>
    <t>5.1.5.9. Оказание услуг по информационному обеспечению геологического изучения недр и недропользования в Кировской области</t>
  </si>
  <si>
    <t>5.4.1.</t>
  </si>
  <si>
    <t>5.</t>
  </si>
  <si>
    <t>5.1.</t>
  </si>
  <si>
    <t>Издание ежегодного регионального доклада  «О состоянии окружающей среды Кировской области»</t>
  </si>
  <si>
    <t>5.1.1.</t>
  </si>
  <si>
    <t>3.1.2.1. Осуществление мониторинга состояния загрязнения атмосферного воздуха хлористым водородом на автоматизированном посту наблюдений в г. Кирово-Чепецке</t>
  </si>
  <si>
    <t xml:space="preserve">КОГБУ "Областной природоохранный центр" </t>
  </si>
  <si>
    <t>подготовка и согласование в установленном порядке перечней участков недр местного значения, приведение нормативно-правовых актов Кировской области в сфере регулирования отношений недропользования в соответствие федеральному законодательству (по мере внесения в него изменений), а также, при необходимости, совершенствование нормативно-правовых актов Кировской области по результатам практики их применения и иные вопросы</t>
  </si>
  <si>
    <t>Переиздание Красной книги Кировской области, содержащей обновленные сведения о видах растений, животных и грибов, занесенных в Красную книгу Кировской области</t>
  </si>
  <si>
    <t>Отчет о научно-исследовательской работе по оптимизации сети особо охраняемых природных территорий в Лебяжском, Нолинском, Советском районах</t>
  </si>
  <si>
    <t>подбор оптимального механизма имеющего наиболее выгодные условия в создании системы управления бытовыми отходами</t>
  </si>
  <si>
    <t>Развитие технологий по  переработке вторичных бытовых отходов</t>
  </si>
  <si>
    <t>Обеспечение органов государственной власти области, органов местного самоуправления, населения области информацией о состоянии окружающей среды на территории Кировской области, а также информацией в области гидрометеорологии</t>
  </si>
  <si>
    <t>Организация и проведение государственной экологической экспертизы на территории области объектов регионального уровня</t>
  </si>
  <si>
    <t>Оказание услуг по информационному обеспечению геологического изучения недр и недропользования в Кировской области</t>
  </si>
  <si>
    <t xml:space="preserve">Выполнение научно-исследовательской работы
«Разработка современных технологий формирования экологической культуры»
</t>
  </si>
  <si>
    <t xml:space="preserve">Информационная и техническая поддержка единого экологического портала об отходах производства и потребления Кировской области
</t>
  </si>
  <si>
    <t>Подготовка электронного макета ежегодного регионального доклада «О состоянии окружающей среды Кировской области»</t>
  </si>
  <si>
    <t>Новоселов В.Б. – заместитель директора – начальник отдела (службы) охраны государственных природных заказников регионального значения КОГБУ «Областной природоохранный центр»</t>
  </si>
  <si>
    <t>Строительство/реконструкция объектов берегоукрепления</t>
  </si>
  <si>
    <t>1.2.1.</t>
  </si>
  <si>
    <t>Капитальный и текущий ремонт гидротехнических сооружений</t>
  </si>
  <si>
    <t>привлечение инвестиционных средств в сферу обращения с бытовыми отходами и вторичными материальными ресурсами на территории области</t>
  </si>
  <si>
    <t>приведение существующих нормативных правовых актов Кировской области в соответствие с действующим законодательством Российской Федерации, регламентирующим обращение с отходами производства и потребления</t>
  </si>
  <si>
    <t>Снижение антропогенной нагрузки на водные объекты и их водосборные территории</t>
  </si>
  <si>
    <t>1.1.1.</t>
  </si>
  <si>
    <t>Разработка документарных материалов для Правительства области по реализации Перспективной схемы развития особо охраняемых природных территорий Кировской области, утвержденную распоряжением Правительства Кировской области от 26.04.2013 № 109 «Об утверждении Концепции развития особо охраняемых природных территорий Кировской области на период до 2020 года и Перспективной схемы развития особо охраняемых природных территорий Кировской области</t>
  </si>
  <si>
    <t>своевременное предоставление и доступность информации о состоянии атмосферного воздуха, о возникновении аварийных и чрезвычайных ситуациях</t>
  </si>
  <si>
    <t>2.1.7. Организация просветительской работы в сфере обращения с отходами среди школьников и студентов</t>
  </si>
  <si>
    <t>департамент образования Кировской области</t>
  </si>
  <si>
    <t xml:space="preserve">Наименование государственной программы, подпрограммы, областной целевой программы, ведомственной целевой программы, отдельного мероприятия, мероприятия, входящего в состав отдельного мероприятия </t>
  </si>
  <si>
    <t>Ответственный исполнитель (Ф.И.О., долж-ность)</t>
  </si>
  <si>
    <t xml:space="preserve">срок </t>
  </si>
  <si>
    <t xml:space="preserve">начало реализации </t>
  </si>
  <si>
    <t>Отдельное мероприятие «Охрана, воспроизводство, федеральный государственный надзор и рациональное использование объектов животного мира и среды их обитания на территории Кировской области»</t>
  </si>
  <si>
    <t>Отдельное мероприятие
 «Охрана водных объектов»</t>
  </si>
  <si>
    <t>Осуществление переданных отдельных полномочий Российской Федерации в области  водных отношений</t>
  </si>
  <si>
    <t>прогнозирование неблагоприятных последствий загрязнения окружающей среды</t>
  </si>
  <si>
    <t>подготовка и согласование в установленном порядке проектов нормативных правовых актов Правительства Кировской области по объявлению природных комплексов и объектов особо охраняемыми природными территориями регионального значения</t>
  </si>
  <si>
    <t>подготовка материалов, обосновывающих придание репрезентативным территориям статуса особо охраняемых природных территорий регионального значения, получение заключения государстенной экологической экспертизы</t>
  </si>
  <si>
    <t>Утверждение проектов округов и зон санитарной охраны водных объектов, используемых для питьевого, хозяйственно-бытового водоснабжения и в лечебных целях при наличии санитарно-эпидемиологического заключения о соответствии их санитарным правилам</t>
  </si>
  <si>
    <t>Участие в заседаниях бассейновых советов Камского бассейнового округа и Двинско-Печорского бассейнового округа</t>
  </si>
  <si>
    <t>Административное обеспечение деятельности организаций в сфере охраны окружающей среды</t>
  </si>
  <si>
    <t>Административное обеспечение деятельности организаций в сфере воспроизводства и использования природных ресурсов</t>
  </si>
  <si>
    <t>Совершенствование системы государственного регулирования в сфере обращения с отходами, создание эффективных механизмов управления сферой обращения с отходами производства и потребления, повышение экологического сознания и уровня экологической культуры населения в сфере обращения с отходами</t>
  </si>
  <si>
    <t>3.1.</t>
  </si>
  <si>
    <t>3.2.</t>
  </si>
  <si>
    <t>3.1.1.</t>
  </si>
  <si>
    <t>3.1.2.</t>
  </si>
  <si>
    <t>3.1.1.2. Реализация государственных функций, связанных с общегосударственным управлением</t>
  </si>
  <si>
    <t>1. Улучшение качественного состояния поверхностных водных объектов</t>
  </si>
  <si>
    <t>5.3.6.</t>
  </si>
  <si>
    <t>департамент экологии и природопользования Кировской области, органы местного самоуправления</t>
  </si>
  <si>
    <t>2.2.</t>
  </si>
  <si>
    <t>2.</t>
  </si>
  <si>
    <t>2.1.</t>
  </si>
  <si>
    <t xml:space="preserve">3.1.2.2. Обеспечение функционирования государственной системы лицензирования пользования участками недр местного значения
</t>
  </si>
  <si>
    <t>2.1.1. Разработка проекта закона Кировской области "О внесении изменений в Закон Кировской области от 06.06.2007 № 131-ЗО "Об отходах производства и потребления в Кировской области"</t>
  </si>
  <si>
    <t>2.1.3. Разработка автоматизированной информационной системы "Региональный кадастр отходов"</t>
  </si>
  <si>
    <t>2.1.4. Организация информационного взаимодействия со средствами массовой информации по вопросам обращения с отходами</t>
  </si>
  <si>
    <t>Абашев Т.Э. - заместитель министра охраны окружающей среды Кировской области</t>
  </si>
  <si>
    <t>организация мониторинга состояния популяций видов, занесенных в Красную книгу Кировской области, создание и ведение баз данных о редких и находящихся под угрозой исчезновения видах, подготовка и реализация предложений по специальным мерам охраны, организация специализированных особо охраняемых природных территорий, подготовка информационных материалов к заседаниям комиссии по Красной книге Кировской области, оформление и рассылку решений комиссии, организационное обеспечение выполнения решений комиссии</t>
  </si>
  <si>
    <t>2.2.7. Формирование банка данных об отходах производства и потребления</t>
  </si>
  <si>
    <t xml:space="preserve">2.2.8. Организация ведения реестра объектов размещения, использования и обезвреживания  отходов </t>
  </si>
  <si>
    <t>2.2.9.  Формирование и ведение базы данных нормативно-правовых актов по обращению с отходами в муниципальных образованиях в области</t>
  </si>
  <si>
    <t>Реконструкция очистных сооружений и объектов водоотведения</t>
  </si>
  <si>
    <t>1.2.2.</t>
  </si>
  <si>
    <t>1.2.3.</t>
  </si>
  <si>
    <t>1.</t>
  </si>
  <si>
    <t>наименование мероприятия</t>
  </si>
  <si>
    <t>испонитель мероприятия</t>
  </si>
  <si>
    <t>срок реализации мероприятия</t>
  </si>
  <si>
    <t>начало реализации мероприятия</t>
  </si>
  <si>
    <t>окончание реализации мероприятия</t>
  </si>
  <si>
    <t>источники  финансирования</t>
  </si>
  <si>
    <t>финансирование (тыс. рублей)</t>
  </si>
  <si>
    <t>2015 год</t>
  </si>
  <si>
    <t>2014 год</t>
  </si>
  <si>
    <t>2016 год</t>
  </si>
  <si>
    <t>ожидаемый непосредственный результат реализации мероприятий государственной программы (краткое описание)</t>
  </si>
  <si>
    <t>всего</t>
  </si>
  <si>
    <t>федеральный бюджет</t>
  </si>
  <si>
    <t>областной бюджет</t>
  </si>
  <si>
    <t>местный бюджет</t>
  </si>
  <si>
    <t>иные внебюджетные источники</t>
  </si>
  <si>
    <t>департамент экологии и природопользования Кировской области, КОГБУ "Областной природоохранный центр" в качестве экспертной организации</t>
  </si>
  <si>
    <t>не требуется</t>
  </si>
  <si>
    <t>4.1.2.</t>
  </si>
  <si>
    <t>5.4.6.1.</t>
  </si>
  <si>
    <t>Разработка проектно-сметной документации по рекультивации свалок твердых бытовых отходов</t>
  </si>
  <si>
    <t>1833,33*</t>
  </si>
  <si>
    <t>3. Обеспечение охраны окружающей среды, экологической безопасности, обеспечение благоприятной среды проживания населения, рационального природопользования</t>
  </si>
  <si>
    <t xml:space="preserve">Осуществление  государственного мониторинга водных объектов </t>
  </si>
  <si>
    <t xml:space="preserve">Осуществление  государственного мониторинга окружающей среды </t>
  </si>
  <si>
    <t>Строительство очистных сооружений и объектов водоотведения</t>
  </si>
  <si>
    <t xml:space="preserve">подготовка Соглашения о предоставлении из федерального бюджета бюджету субъекта Российской Федерации субвенций, разработка и утверждение в Федеральном агентстве водных ресурсов перечня мероприятий финансируемых на основе субвенций из федерального бюджета </t>
  </si>
  <si>
    <t>Иные субсидии</t>
  </si>
  <si>
    <t>формирование границ особо охраняемых природных территорий, подготовка представлений для объявления данных территорий памятниками природы регионального значения</t>
  </si>
  <si>
    <t>Капитальный ремонт очистных сооружений и объектов водоотведения</t>
  </si>
  <si>
    <t>Проведение научно-исследовательской работы по формированию проекта «Создание системы управления отходами потребления и вторичными материальными ресурсами на территории Кировской области»</t>
  </si>
  <si>
    <t>2.2.1. Ликвидация свалок бытовых отходов на территории области, не отвечающих требованиям законодательства</t>
  </si>
  <si>
    <t>Женихова О.В. – заместитель министра охраны окружающей среды Кировской области</t>
  </si>
  <si>
    <t>Абашев Т.Э. – заместитель министра – главный государственный инспектор по охране окружающей среды министерства охраны окружающей  среды Кировской области</t>
  </si>
  <si>
    <t>Горченко П.А. – начальник управления водных ресурсов и недр министерства охраны  окружающей среды Кировской области</t>
  </si>
  <si>
    <t>Горченко П.А. – начальник управления водных ресурсов и недр министерства охраны окружающей среды Кировской области</t>
  </si>
  <si>
    <t xml:space="preserve">Финансовое обеспечение КОГКУ «Центр охраны и использования животного мира Кировской области»
</t>
  </si>
  <si>
    <t xml:space="preserve">
</t>
  </si>
  <si>
    <t>департамент экологии и природопользования Кировской области</t>
  </si>
  <si>
    <t>департамент по вопросам внутренней и информационной политики Кировской области</t>
  </si>
  <si>
    <t>2.1.5. Реализация рекламных кампаний по вопросам обращения с отходами</t>
  </si>
  <si>
    <t>2.1.6. Проведение конференций, круглых столов, выставок, посвященных проблемам обращения с отходами</t>
  </si>
  <si>
    <t>департамент культуры Кировской области</t>
  </si>
  <si>
    <t>Контроль выполнения предприятиями планов водоохранных мероприятий в рамках заседаний межведомственной комиссии</t>
  </si>
  <si>
    <t>1.2.</t>
  </si>
  <si>
    <t>Логинова Ю.В. – главный специалист - эксперт управления охраны окружающей среды  и государственной экологической экспертизы министерства охраны окружающей  среды Кировской области</t>
  </si>
  <si>
    <t>проведение проверок на объектах хозяйственной и иной деятельности, не отнесенных к объектам федерального государственного экологического надзора, проведение профилактики, выявление и пресечение правонарушений в области охраны окружающей среды посредством обеспечения мер административного производства в отношении виновных юридических лиц, индивидуальных предпринимателей и граждан, своевременное и полное поступление в доходную часть консолидированного бюджета от платы за негативное воздействие на окружающую среду</t>
  </si>
  <si>
    <t>Зарубина И.М. - главный специалист-эксперт отдела регулирования природопользования и охраны окружающей среды департамента экологии и природопользования Кировской области</t>
  </si>
  <si>
    <t>Ликвидация 40  потенциально экологически опасных скважин на территории области, что снижает риск загрязнения вскрытых ими водоносных горизонтов</t>
  </si>
  <si>
    <t>5.3.2.1.</t>
  </si>
  <si>
    <t>Верхнекамский район</t>
  </si>
  <si>
    <t>5.3.2.2.</t>
  </si>
  <si>
    <t>5.3.2.3.</t>
  </si>
  <si>
    <t>5.3.2.4.</t>
  </si>
  <si>
    <t>5.3.2.5.</t>
  </si>
  <si>
    <t xml:space="preserve">Строительство берегоукрепления Белохолуницкого водохранилища в г.Белая Холуница Белохолуницкого района Кировской области </t>
  </si>
  <si>
    <t>Строительство берегоукрепления - 590 м</t>
  </si>
  <si>
    <t>2.3.</t>
  </si>
  <si>
    <t>Ликвидационный тампонаж потенциально экологически опасных скважин на территории Верхнекамский район (Светлополянское городское поселение)</t>
  </si>
  <si>
    <t>Ликвидационный тампонаж потенциально экологически опасных скважин на территории Верхнекамский район (Лойнское сельское поселение)</t>
  </si>
  <si>
    <t>Субвенции бюджетам субъектов Российской Федерации на реализацию полномочий в области организации, регулирования и охраны водных биологических ресурсов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</si>
  <si>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</si>
  <si>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доступность информации по обращению с отходами, информации о местах и времени проведения различных публичных акций, посвященных вопросам обращения с отходами</t>
  </si>
  <si>
    <t>Разработка проектно-сметной документации по строительству берегоукрепления р. Тойменка в г. Вятские Поляны Кировской области</t>
  </si>
  <si>
    <t>Ликвидационный тампонаж потенциально экологически опасных скважин на территории Верхнекамский район (Рудничного городского поселение)</t>
  </si>
  <si>
    <t>проведение регулярных наблюдений за состоянием атмосферного воздуха на территории области, состоянием почв в местах размещения отходов, состоянием водных объектов в местах выпусков сточных вод, состоянием снега, состоянием поверхностной воды в период весеннего половодья, планируется проведение исследований качества окружающей среды в период наступления чрезвычайных и аварийных ситуаций, а также по обращению граждан с жалобами на состояние окружающей среды</t>
  </si>
  <si>
    <t>Берегоукрепление р. Тойменка в г. Вятские Поляны Кировской области</t>
  </si>
  <si>
    <t>2.1. Совершенствование системы государственного регулирования в сфере обращения с отходами, создание эффективных механизмов управления сферой обращения с отходами производства и потребления, повышение экологического сознания и уровня экологической культуры населения в сфере обращения с отходами</t>
  </si>
  <si>
    <t>2017 год</t>
  </si>
  <si>
    <t>2.1.10. Проведение научно-исследовательской работы по формированию проекта "Создание системы управления отходами потребления и вторичными материальными ресурсами на территории Кировской области"</t>
  </si>
  <si>
    <t>2013 год</t>
  </si>
  <si>
    <t>2012 год</t>
  </si>
  <si>
    <t>Разработка предложений и материалов для Правительства области по созданию особо охраняемых природных территорий регионального значения</t>
  </si>
  <si>
    <t>департамент экологии и природопользования Кировской области,  КОГБУ "Областной природоохранный центр" в качестве экспертной организации</t>
  </si>
  <si>
    <t>Ведение Красной книги Кировской области</t>
  </si>
  <si>
    <t>покупка программного продукта для формирования регионального кадастра отходов производства и потребления в Кировской области</t>
  </si>
  <si>
    <t>6.1.</t>
  </si>
  <si>
    <t>6.2.</t>
  </si>
  <si>
    <t>6.3.</t>
  </si>
  <si>
    <t>5.2.7.2.</t>
  </si>
  <si>
    <t>5.2.7.3.</t>
  </si>
  <si>
    <t>выполнение установленной процедуры рассмотрения и согласование нормативов потерь общераспространенных полезных ископаемых при добыче, превышающих по величине нормативы, утвержденные в составе проектной документации, по мере поступления соответствующих документов от недропользователей, подготовка проекта решения департамента о согласовании нормативов потерь общераспространенных полезных ископаемых при добыче, превышающих нормативы</t>
  </si>
  <si>
    <t>Подготовка научного обоснования по созданию в Белохолуницком районе особо охраняемой природной территории регионального значения "Светлое"</t>
  </si>
  <si>
    <t>5.1.5.7.4. Организация проведения областных конкурсов по экологическому образованию и просвещению, в том числе Общероссийских Дней защиты от экологической опасности в Кировской области</t>
  </si>
  <si>
    <t>сбор, анализ и обобщение информации о видах отходов, образуемых на территории области, разработка предложений о необходимости введения ограничений на захоронение и необходимости направления на использование или обезвреживание тех или иных видов отходов</t>
  </si>
  <si>
    <t>4.</t>
  </si>
  <si>
    <t>широкая информационная кампания в средствах массовой информации предусматривает ежемесячное создание и трансляцию телесюжетов, роликов социальной рекламы в эфире региональных телеканалов, создание цикла радиопередач в эфире региональной радиокомпании, размещение материалов в региональных печатных средствах массовой информации и на сайте федерального информационного агентства, издание и распространение буклетов и листовок, отражающих правила обращения с отходами</t>
  </si>
  <si>
    <t>Проведение мероприятий  в рамках природоохранной акции  «Марш парков»</t>
  </si>
  <si>
    <t>Обеспечение режима особой охраны и содержание памятника природы регионального значения «Озеро Лежнинское»</t>
  </si>
  <si>
    <t>Обеспечение охраны территорий государственных природных заказников регионального значения</t>
  </si>
  <si>
    <t>Государственная программа Кировской области «Охрана окружающей среды, воспроизводство и использование природных ресурсов» на 2013 - 2020 годы</t>
  </si>
  <si>
    <t>Организация проведения мероприятий  по осуществлению отдельных полномочий в области водных отношений</t>
  </si>
  <si>
    <t>Проведение мероприятий по осуществлению отдельных полномочий в области водных отношений</t>
  </si>
  <si>
    <t>5.3.</t>
  </si>
  <si>
    <t>5.3.1.</t>
  </si>
  <si>
    <t>5.3.2.</t>
  </si>
  <si>
    <t>5.3.3.</t>
  </si>
  <si>
    <t>5.3.4.</t>
  </si>
  <si>
    <t>подготовка и проведение заседаний Координационного совета по экологической политике при Правительстве Кировской области; межведомственной комиссии по коллегиальному рассмотрению и координации деятельности по обеспечению экологической безопасности при обращении с пестицидами и агрохимикатами; научно-технического совета; координационно-методического совета по экологическому образованию, воспитанию и просвещению населения Кировской области; коллегии департамента экологии и природопользования Кировской области; областного оргкомитета по подготовке и проведению общероссийских дней защиты от экологической опасности в Кировской области; общественного совета департамента экологии и природопользования Кировской области</t>
  </si>
  <si>
    <t>исполнение судебных актов по обращению взыскания на средства областного бюджета</t>
  </si>
  <si>
    <t>Информационное обеспечение развития и использования минерально-сырьевой базы Кировской области</t>
  </si>
  <si>
    <t>Талицкое с/п</t>
  </si>
  <si>
    <t>Безводнинское с/п</t>
  </si>
  <si>
    <t>Войское с/п</t>
  </si>
  <si>
    <t>проведение мероприятий по предупреждению, снижению и ликвидации последствий антропогенного и техногенного воздействий на особо охраняемых природных территориях регионального значения</t>
  </si>
  <si>
    <t>1.3.</t>
  </si>
  <si>
    <t>Капитальный ремонт гидроузла водохранилища в п. Климковка Белохолуницкого района Кировской области</t>
  </si>
  <si>
    <t>Субвенции бюджетам субъектов Российской Федерации на охрану и использование охотничьих ресурсов</t>
  </si>
  <si>
    <t>2.1.13. Участие в формировании тарифов для организаций, осуществляющих регулируемые виды деятельности в сфере утилизации твердых бытовых отходов на основе долгосрочных параметров с учетом инвестиционных программ, утвержденных в установленном порядке</t>
  </si>
  <si>
    <t>2.2.4. Строительство полигона ТБО для Советского района Кировской области 1 очередь строительства</t>
  </si>
  <si>
    <t xml:space="preserve">2.2.5. Предоставление субсидий муниципальным образованиям по результатам конкурса по отбору муниципальных образований на разработку рабочей документации по строительству мусороперегрузочных станций </t>
  </si>
  <si>
    <t>2.2.6. Строительство межмуниципального полигона ТБО для Свечинского и Шабалинского районов области</t>
  </si>
  <si>
    <t>Проведение и подготовка материалов комплексного экологического обследования природных территорий, включенных в перспективную схему развития особо охраняемых природных территорий Кировской области, утвержденную распоряжением Правительства Кировской области от 26.04.2013 № 109 «Об утверждении Концепции развития особо охраняемых природных территорий Кировской области на период до 2020 года и Перспективной схемы развития особо охраняемых природных территорий Кировской области»</t>
  </si>
  <si>
    <t>3.1.1.4. Обеспечение эффективного взаимодействия с органами государственной власти, научными и общественными организациями в решении экологических задач</t>
  </si>
  <si>
    <t>Организация проведения мероприятий по формированию экологической культуры на территории Кировской области</t>
  </si>
  <si>
    <t>ОБ</t>
  </si>
  <si>
    <t>департамент</t>
  </si>
  <si>
    <t>Центр всего</t>
  </si>
  <si>
    <t>федеральный</t>
  </si>
  <si>
    <t>ВЦП</t>
  </si>
  <si>
    <t>ВЦП+ОЦП</t>
  </si>
  <si>
    <t>5.2.</t>
  </si>
  <si>
    <t>5.2.1.</t>
  </si>
  <si>
    <t>5.2.2.</t>
  </si>
  <si>
    <t>5.2.3.</t>
  </si>
  <si>
    <t>5.2.5.</t>
  </si>
  <si>
    <t>5.2.6.</t>
  </si>
  <si>
    <t>Подпрограмма «Развитие водохозяйственного комплекса Кировской области» на 2013 - 2020 годы</t>
  </si>
  <si>
    <t>департамент экологии и природопользования Кировской области, Кировское областное государственное бюджетное учреждение "Кировский областной центр охраны окружающей среды и природопользования"</t>
  </si>
  <si>
    <t>Подготовка комплекта материалов к изданию Красной книги Кировской области</t>
  </si>
  <si>
    <t>5.3.2.8.</t>
  </si>
  <si>
    <t>5.3.2.9.</t>
  </si>
  <si>
    <t>Пижанский район</t>
  </si>
  <si>
    <t>Унинский район</t>
  </si>
  <si>
    <t>Обеспечение государственного регулирования отношений в сфере  недропользования</t>
  </si>
  <si>
    <t>Информационное обеспечение  в области гидрометеорологии и смежных с ней областях межмуниципального и регионального уровня для государственных нужд Кировской области</t>
  </si>
  <si>
    <t xml:space="preserve">Согласование технических проектов, вносимых в них изменений и иной проектной документации </t>
  </si>
  <si>
    <t>6.</t>
  </si>
  <si>
    <t xml:space="preserve"> Выполнение работ по обеспечению режима особой охраны и содержанию памятника природы "Дендрологический парк лесоводов Кировской области", лесопарков "Порошинский" и "Городской", расположенных в границах зеленой зоны </t>
  </si>
  <si>
    <t>Горченко П.А. - начальник управления водных ресурсов и недр министерства охраны охраны окружающей среды Кировской области</t>
  </si>
  <si>
    <t xml:space="preserve">Зарубина И.М. – главный специалист-эксперт отдела правового и кадрового обеспечения министерства  охраны окружающей среды Кировской области </t>
  </si>
  <si>
    <t>сокращение площадей, занятых свалками бытовых отходов, создание условий для направления потока отходов на специализированный объект</t>
  </si>
  <si>
    <t>Формирование границ,  подготовка материалов землеустройства особо охраняемой природной территории регионального значения памятник природы "Пилинский лог"</t>
  </si>
  <si>
    <t>Завершение проектных работ в 2015 году.
Проект по строительству берегоукрепления р. Юг у п. Подосиновец, имеющий положительное заключение государственной экспертизы</t>
  </si>
  <si>
    <t>Ремонт низового откоса плотины, водосбросного сооружения и водовыпуска</t>
  </si>
  <si>
    <t>3.1.2. финансовое обеспечение деятельности Кировского областного государственного бюджетного учреждения "Областной природоохранный центр"</t>
  </si>
  <si>
    <t xml:space="preserve">департамент экологии и природопользования Кировской области, КОГБУ "Областной природоохранный центр" </t>
  </si>
  <si>
    <t>ежегодно с 01.01.</t>
  </si>
  <si>
    <t>ежегодно до 31.12</t>
  </si>
  <si>
    <t>Акпарисова Г.В. – начальник отдела регулирования природопользования и охраны окружающей среды департамента экологии и природопользования Кировской области</t>
  </si>
  <si>
    <t>Начало работ по строительству берегоукрепления</t>
  </si>
  <si>
    <t xml:space="preserve">3.1.3. предоставление субсидий КОГБУ "Вятский научно-технический информационный центр мониторинга и природопользования" на возмещение нормативных затрат, связанных с выполнением им в соответствии с государственным заданием государственных услуг (выполнением работ) </t>
  </si>
  <si>
    <t>1.1.1.1.</t>
  </si>
  <si>
    <t>Подготовка площадки для строительства берегоукрепления.</t>
  </si>
  <si>
    <t>Установление лимитов добычи охотничьих ресурсов и квот их добычи, регулирование численности охотничьих ресурсов, ведение государственного охотхозяйственного реестра и осуществление государственного мониторинга охотничьих ресурсов и среды их обитания, выдача разрешений на добычу охотничьих ресурсов, их содержание и разведение, заключение охотхозяйственных соглашений, осуществление федерального государственного охотничьего надзора, в том числе:</t>
  </si>
  <si>
    <t>Установление объемов (лимитов) изъятия объектов животного мира, регулирование численности объектов животного мира, ведение государственного учета численности объектов животного мира, государственного мониторинга и государственного кадастра объектов животного мира, выдача разрешений на использование объектов животного мира, их содержание и разведение, осуществление федерального государственного надзора в области охраны и использования объектов животного мира и среды их обитания в том числе:</t>
  </si>
  <si>
    <t>Осуществление охраны природных территорий в целях сохранения биологического разнообразия и поддержания в естественном состоянии охраняемых природных комплексов и объектов.</t>
  </si>
  <si>
    <t>Измайлова О.В. – консультант управления охраны окружающей среды и государственной экологической экспертизы министерства охраны окружающей среды Кировской области</t>
  </si>
  <si>
    <t>Проведение единой государственной политики в сфере охраны окружающей среды и природопользования, обеспечение экологической  безопасности</t>
  </si>
  <si>
    <t>1.2.1.1.</t>
  </si>
  <si>
    <t>1.2.2.1</t>
  </si>
  <si>
    <t xml:space="preserve">Осуществление охраны и воспроизводство объектов животного мира </t>
  </si>
  <si>
    <t>Выполнение работ по капитальному ремонту крепления верхового откоса плотины и откосов водоотводящего канала гидроузла Белохолуницкого водохранилища Кировской области</t>
  </si>
  <si>
    <t>Выполнение работ по капитальному ремонту гидроузла на р. Ивкина у д. Воронье Верхошижемского района Кировской области</t>
  </si>
  <si>
    <t>2.2.1.</t>
  </si>
  <si>
    <t xml:space="preserve">Обеспечение условий воспроизводства водных биологических ресурсов, предотвращение гибели водных биологических ресурсов </t>
  </si>
  <si>
    <t xml:space="preserve">Проведение мероприятий по регулированию численности охотничьих ресурсов. </t>
  </si>
  <si>
    <t xml:space="preserve">Осуществление контроля, надзора, выдача разрешений на добычу, содержание и разведение охотничьих ресурсов на территории области. </t>
  </si>
  <si>
    <t xml:space="preserve">Организация работы по заключению охотхозяйственных соглашений. </t>
  </si>
  <si>
    <t>Осуществление мероприятий по охране атмосферного воздуха</t>
  </si>
  <si>
    <t>Исполнитель (Ф.И.О., должность)</t>
  </si>
  <si>
    <t xml:space="preserve">Наименование государственной программы, подпрограммы, отдельного мероприятия, мероприятия, проекта </t>
  </si>
  <si>
    <t xml:space="preserve">Плановый срок </t>
  </si>
  <si>
    <t xml:space="preserve">Фактический срок </t>
  </si>
  <si>
    <t>Плановые расходы
на 2017 год
(тыс. руб)</t>
  </si>
  <si>
    <t>Результат реализации 
мероприятия государственной программы
 (краткое описание)</t>
  </si>
  <si>
    <t>Отметка о выполнении мероприятия</t>
  </si>
  <si>
    <t>Ведение Красной книги Кировской области, обеспечение работы Комиссии по Красной книге Кировской области</t>
  </si>
  <si>
    <t>Руководство и управление в сфере установленных функций органов государственной власти</t>
  </si>
  <si>
    <t xml:space="preserve">Подготовлен электронный макет ежегодного регионального доклада "О состоянии окружающей среды"
</t>
  </si>
  <si>
    <t>Выполнение работ по капитальному ремонту, реконструкции, строительству очистных сооружений, разработке проектной документации на их выполнение</t>
  </si>
  <si>
    <t>Фактические расходы
за 2017 год
(тыс. руб)</t>
  </si>
  <si>
    <t>Отношение фактических расходов к плановым (в %)</t>
  </si>
  <si>
    <t>Отчет за 2017 год об исполнении плана реализации государственной программы Кировской области «Охрана окружающей среды, 
воспроизводство и использование природных ресурсов» на 2013-2020 годы.</t>
  </si>
  <si>
    <t>Организовано проведение всероссийских акций «Зеленая весна – 2017», «Вода России», «Зеленая Россия», областного конкурса экологических гражданских инициатив «Эко ГрИн».</t>
  </si>
  <si>
    <t>Подготовлены и размещены на официальном сайте Правительства области анализ эффективности мероприятий по регулированию выбросов загрязняющих веществ в атмосферный воздух, осуществляемых предприятиями области, в периоды неблагоприятных метеорологических условий за 2016 год и региональный доклад «О состоянии окружающей среды Кировской области в 2016 году».</t>
  </si>
  <si>
    <t>Албегова А.В. – министра охраны окружающей среды Кировской области</t>
  </si>
  <si>
    <t>Бурков А.Л. – директор КОГБУ «Областной природоохранный центр»,
Громова С.В. – главный специалист отдела природопользования КОГБУ «Областной природоохранный центр»</t>
  </si>
  <si>
    <t>Татаринова Е.А. – начальник отдела информационно-программного обеспечения КОГБУ «Областной природоохранный центр»</t>
  </si>
  <si>
    <t>Петухова И.Ю. – заместитель начальника управления охраны окружающей среды и государственной экологической экспертизы министерства охраны окружающей среды Кировской области</t>
  </si>
  <si>
    <t>Иванкова Т.А. – и.о. директора КОГБУ «Вятский научно-технический информационный центр мониторинга и природопользования»</t>
  </si>
  <si>
    <t xml:space="preserve">Иванкова Т.А. – и.о. директора КОГБУ «Вятский научно-технический информационный центр мониторинга и природопользования»  </t>
  </si>
  <si>
    <t>Албегова А.В. – министр охраны окружающей среды Кировской области</t>
  </si>
  <si>
    <t>Албегова А.В.  – министр охраны окружающей среды Кировской области</t>
  </si>
  <si>
    <t>Женихова О.В. – заместитель министра охраны окружающей среды Кировской области,
Бурков А.Л. – директор КОГБУ «Областной природоохранный центр»</t>
  </si>
  <si>
    <t>Сидоренко Л.В. – консультант управления водных ресурсов и недр министерства охраны окружающей среды Кировской области, 
Разумова О.А. – начальник отдела недропользования КОГБУ «Областной природоохранный центр»</t>
  </si>
  <si>
    <t>Сидоренко Л.В. – консультант управления водных ресурсов и недр министерства охраны окружающей среды Кировской области, 
Разумова О.А. – начальник  отдела недропользования КОГБУ «Областной природоохранный центр»,
Иванкова Т.А. – и.о. директора КОГБУ "Вятский научно-технический информационный центр мониторинга и природопользования"</t>
  </si>
  <si>
    <t>Бурков А.Л. – директор КОГБУ «Областной природоохранный центр»</t>
  </si>
  <si>
    <t>Горченко П.А. – начальник управления водных отношений департамента экологии и природопользования Кировской области</t>
  </si>
  <si>
    <t>Логинова Ю.В. – главный специалист-эксперт управления охраны окружающей среды и государственной экологической экспертизы министерства охраны окружающей среды Кировской области</t>
  </si>
  <si>
    <t>Логинова Ю.В. – главный специалист-эксперт управления охраны окружающей среды  и государственной экологической экспертизы министерства охраны окружающей  среды Кировской области</t>
  </si>
  <si>
    <t xml:space="preserve">Сидоренко Л.В. – консультант управления водных ресурсов и недр министерства охраны окружающей среды Кировской области,
Разумова О.А. – начальник отдела недропользования КОГБУ «Областной природоохранный центр»
</t>
  </si>
  <si>
    <t>Сидоренко Л.В. – консультант управления водных ресурсов и недр министерства охраны окружающей среды Кировской области,
Разумова О.А. – начальник отдела недропользования КОГБУ «Областной природоохранный центр»</t>
  </si>
  <si>
    <t>МУП «Водоканал» г. Кирово-Чепецка продолжил капитальный ремонт очистных сооружений канализации, ООО "Водоочистка" выполнило капительный ремонт хлораторной и иловой насосной станции</t>
  </si>
  <si>
    <t>ЗАО «Санаторий Нижне-Ивкино» начал проектные работы по капитальному ремонту биологических очистных сооружений, ФГУ Центр реабилитации "Вятские Увалы" вносит изменения в проект реконструкции комплекса очистных сооружений</t>
  </si>
  <si>
    <t>Подано исковое заявление в арбитражный суд о расторжении работ по государственному контракту.</t>
  </si>
  <si>
    <t>Проведено 7 государственных экологических экспертиз объектов регионального уровня</t>
  </si>
  <si>
    <t>Актуализирована база данных (ГИС Геолинк) по водозаборным скважинам Кировской области,  проведены ежемесячные гидрорежимные наблюдения за состоянием подземных вод (замер уровня и температуры), вскрытых 5-ю наблюдательными скважинами Кировского опытно-промышленного полигона.</t>
  </si>
  <si>
    <t>Проведено 9 заседаний комиссии по досрочному прекращению, приостановлению или ограничению права пользования 40 участками недр местного значения, проводится проверка исполнения пользователями недр лицензионных условий и исполнение налоговой дисциплины.  
Досрочно прекращено право пользования 16 участками недр по инициативе недропользователей.</t>
  </si>
  <si>
    <t>Разработано 13 проектов нормативны правовых актов Кировской области в сфере регулирования отношений недропользования в связи с изменением федерального законодательства, а также  нормативных правовых актов  Кировской области по протестам органов прокурорского надзора и результатам практики их применения, рассмотрено и подготовлены 5 отзывов на федеральные законопроекты.
Выдано 1 разрешение на использование общераспространенных полезных ископаемых для собственных нужд.
Утверждено 40 проектов ЗСО, установлено границ 1,2,3 поясов ЗСО по 6 водозаборным скважинам.</t>
  </si>
  <si>
    <t>Подготовлен и проходит согласование в установленном порядке проект распоряжения Правительства Кировской области с целью внесения поправок в Перспективную схему развития особо охраняемых природных территорий регионального значения Кировской области</t>
  </si>
  <si>
    <t>С целью обеспечения охраны территорий государственных природных заказников регионального значения («Былина», «Бушковский лес», «Пижемский») проведено 280 контрольно-рейдовых мероприятий . За счет спонсоров и привлечения волонтеров проведены уборка территории памятников природы «Дендропарк лесоводов Кировской области», «Филейский родник с водопадом», «Заречный парк», а также заказника «Пижемский», установка стенда с информацией о границах и режиме особой охраны заказника «Былина». Завершены работы по обустройству туристических стоянок на территории государственного природного заказника «Пижемский».
За счет средств муниципального бюджета и внебюджетных источников финансирования начаты работы по обустройству экологической тропы в Заречном парке.
Проведены мероприятия в рамках природоохранной акции «Марш парков» - 2017: конкурс презентаций «Заповедные места Вятки» и региональная природоохранная акция «Каждый может».
Выпущен комплект информационно-методических материалов по особо охраняемым природным территориям Кировской области.</t>
  </si>
  <si>
    <t>В соответствии с государственным заданием выполнены работы по осуществлению мер по предотвращению негативного воздействия на окружающую среду, включая атмосферный воздух, поверхностные, подземные и питьевую воды, почву - 13932 мероприятия.</t>
  </si>
  <si>
    <t>Приложение № 1 к годовому отчету</t>
  </si>
  <si>
    <t>В целях организации системы сбора и транспортирования отходов ООО "КДУ-3" приобрело контейнеры на сумму 7810,19 тыс. руб., два мусоровоза SKANIA, один мусоровоз ISUZU и УАЗ PATRIOT на сумму 28850,00 тыс. руб.
Для выполнения технологических операций по захоронению отходов ООО "САХ" приобрело на полигон ТКО "Костино" погрузчик Liugong CLG 836 и мусороуплотнитель BOMAG BC 1172 RB-2 на сумму 18200,00 тыс. руб.</t>
  </si>
  <si>
    <t>За 2017 год  выдано 373 разрешения на выбросы вредных (загрязняющих) веществ в атмосферный воздух стационарными источниками, за исключением объектов, подлежащих федеральному государственному экологическому надзору.</t>
  </si>
  <si>
    <t>Анисимов Д.С. – заместитель министра охраны окружающей среды Кировской области</t>
  </si>
  <si>
    <t>выполнено</t>
  </si>
  <si>
    <t>Подготовлены 4 ежеквартальные справки по мероприятию "Осуществление комплексного мониторинга окружающей среды в районе Кильмезского захоронения ядохимикатов в 2017 году", а также итоговый сводный отчет за 2017 год; 4 ежеквартальные информационные справки и об экологической обстановке на участке вдоль р. Вятка от г. Слободской до г. Киров. Подготовлены ежегодный бюллетень об экологической обстановке на участке вдоль р. Вятка от  г. Слободской до г. Киров в 2016 году, отчет о прохождении в 2017 году весеннего половодья на р. Вятка на участке от  г. Кирово-Чепецка до г. Кирова.</t>
  </si>
  <si>
    <t xml:space="preserve">В течение года в режиме реального времени обеспечен мониторинг за содержанием хлористого водорода в атмосферном воздухе в г. Кирово-Чепецке при помощи автоматического поста наблюдений. Осуществлялись ежедневные и периодические профилактические работы, которые обеспечили беспрерывную работу прибора в режиме реального времени (26000 компоненто-измерений хлористого водорода). </t>
  </si>
  <si>
    <t>.проведено 15 заседаний экспертной комиссии (подготовлено 14 протоколов заседания комиссии и 16 заключений об обоснованности (необоснованности) постановки на территориальный баланс запасов общераспространенных полезных ископаемых),</t>
  </si>
  <si>
    <t>получен территориальный баланс запасов общераспространенных полезных ископаемых за 2017 год, получено более 162  справок по вопросам геологического изучения недр, развитию и освоению минерально-сырьевой базы Кировской области по запросам (поручениям) министерства.</t>
  </si>
  <si>
    <t xml:space="preserve">подготовлены и согласованы в установленном порядке 7 перечней участков недр местного значения, организовано 11, проведено 5 аукционов на право пользования участками недр местного значения, выдано 122 лицензии на пользование участками недр местного значения, внесено изменений в 21 действующую лицензию, переоформлено 3 лицензии,
оформлено 27 горноотводных актов, согласовано 5 актов ликвидации (консервации) объектов недропользования,
рассмотрено 26 технических проектов подготовки участков недр местного значения и иной проектной документации, подготовлены соответствующие решения в установленные сроки
</t>
  </si>
  <si>
    <t>продолжены работы по ведению Красной книги Кировской области. По результатам заседания Комиссии по Красной книге Кировской области постановлением Правительства Кировской области от 18.05.2017 № 65/246 утверждены таксы для исчисления размера вреда, причиненного объектам животного, растительного мира, занесенным в Красную книгу Кировской области.</t>
  </si>
  <si>
    <t xml:space="preserve">внесены изменения в Закон Кировской области от 07.10.2015 №566-ЗО «Об особо охраняемых природных территориях Кировской области», утверждены границы государственного природного заказника «Пижемский» и актуализировано Положение о заказнике, аналогичная работа проводится в отношении заказника регионального значения. «Былина», утверждены границы памятников природы регионального значения «Озеро «Усталец» и «Лесопарк «Усталец» в Лузском районе за счет средств местного бюджета,  продолжены работы по ведению государственного кадастра ООПТ регионального и местного значения.
</t>
  </si>
  <si>
    <t xml:space="preserve">  с 01.01.2017</t>
  </si>
  <si>
    <t xml:space="preserve"> по 31.12.2017</t>
  </si>
  <si>
    <t>с 01.01.2017</t>
  </si>
  <si>
    <t>по 31.12.2017</t>
  </si>
  <si>
    <t xml:space="preserve"> с 01.01.2017</t>
  </si>
  <si>
    <t>Петухова И.Ю. – заместитель начальника  управления охраны окружающей среды и государственной экологической экспертизы министерства охраны окружающей среды Кировской области</t>
  </si>
  <si>
    <t>Харитонова Н.В. –  начальник управления охраны окружающей среды и государственной экологической экспертизы министерства охраны окружающей среды Кировской области,  КОГБУ «Областной природоохранный центр» в качестве экспертной организации</t>
  </si>
  <si>
    <t>Харитонова Н.В. –  начальник управления охраны окружающей среды и государственной экологической экспертизы министерства охраны окружающей среды Кировской области</t>
  </si>
  <si>
    <t>Харитонова Н.В. –  начальник  управления охраны окружающей среды и государственной экологической экспертизы министерства охраны окружающей среды Кировской области,
Бурков А.Л. - директор КОГБУ «Областной природоохранный центр»</t>
  </si>
  <si>
    <t>Харитонова Н.В. –   начальник управления охраны окружающей среды и государственной экологической экспертизы министерства охраны окружающей среды Кировской области, 
Бурков А.Л. – директор КОГБУ «Областной природоохранный центр» в качестве экспертной организации</t>
  </si>
  <si>
    <t>Анисимов Д.С. –  заместитель министра охраны окружающей среды Кировской области</t>
  </si>
  <si>
    <t xml:space="preserve"> Анисимов Д.С. –  заместитель министра охраны окружающей среды Кировской области</t>
  </si>
  <si>
    <t>Анисимов Д.С. –  заместитель министра, начальник управления охраны и использования животного мира министерства охраны окружающей среды Кировской области</t>
  </si>
  <si>
    <t xml:space="preserve">Харитонова Н.В. –  начальник управления охраны окружающей среды и государственной экологической экспертизы министерства охраны окружающей среды Кировской области,
Бурков А.Л. – директор КОГБУ «Областной природоохранный центр»,
Зарубина И.М. – главный специалист-эксперт отдела правового и кадрового обеспечения министерства охраны окружающей среды Кировской области
 </t>
  </si>
  <si>
    <t xml:space="preserve">выполнено </t>
  </si>
  <si>
    <t>Подготовлено 805 информационных поводов, вышло 40 телепередач и телесюжетов, организовано взаимодействие со средствами массовой информации по вопросам экологии, охраны окружающей среды и рационального природопользования, формированию экологической культуры населения.</t>
  </si>
  <si>
    <t xml:space="preserve">Ежедневная передача информации о результатах  проводимых исследований в  администрацию МО «Город Кирово-Чепецк» для размещения на сайте              </t>
  </si>
  <si>
    <t>В региональный кадастр внесены данные, полученные в ходе приема отчетности от субъектов малого среднего предпринимательства в количестве 1371 шт, данные утвержденных лимитов на размещение отходов - 243 шт. Проведен  систематизированный свод полученных данных.</t>
  </si>
  <si>
    <t>Осуществление регионального экологического надзора</t>
  </si>
  <si>
    <t>Организация и осуществление регионального государственного экологического надзора по  объектам хозяйственной  и иной деятельности, за исключением деятельности с использованием объектов, подлежащих федеральному государственному экологическому надзору</t>
  </si>
  <si>
    <t>Проводились регулярные наблюдения за состоянием атмосферного воздуха на территории области (перекрестки автомагистралей), состоянием почв в местах размещения отходов, состоянием водных объектов в местах выпусков сточных вод, состоянием снега, состоянием поверхностной воды в период весеннего половодья, а также по обращениям граждан с жалобами на состояние окружающей среды. Всего за отчетный период проведено 12000 исследований.</t>
  </si>
  <si>
    <t>Проведена областная видеоконференция по развитию системы экологического образования и просвещения в Кировской области, областной детский экологический фестиваль «Экодетство, экологическая экскурсия детей из интерната в г. Котельнич («Экологический поезд») и др. мероприятия.</t>
  </si>
  <si>
    <t>Рассмотрено 26 технических проектов и иной проектной документации, подготовлены соответствующие решения в установленные сроки.</t>
  </si>
  <si>
    <t>Очистка и благоустройство мест отдыха на наиболее посещаемых участках ООПТ Кировской области, приобретение мешков для мусора, приобретение перчаток для сбора мусора, аренда транспорта, приобретение сувенирной продукции для награждения победителей конкурсов, изготовление полиграфической продукции, приобретение бензина Аи-92 в количестве 100л.</t>
  </si>
  <si>
    <t xml:space="preserve"> Содержание территории  памятника природы регионального значения «Озеро Лежнинское», обустройство территорий памятников природы регионального значения "Озеро Пайбулатовское", " Озеро Подборное", приобретение бензина Аи-92 в количестве 330л.</t>
  </si>
  <si>
    <t xml:space="preserve">За отчетный период поступили  2 исполнительных листа на исполнение по судебному делу  А28-13591/2016 от 31.01.2017 и А28-4037/2017 от 05.07.2017 на сумму 23000,00 рублей..  </t>
  </si>
  <si>
    <t xml:space="preserve">Разработка проектно-сметной документации по строительству берегоукрепления Белохолуницкого водохранилища в г. Белая Холуница Белохолуницкого района Кировской области </t>
  </si>
  <si>
    <t>Заключено Соглашение от 17.02.2017 № 052-05-088 о предоставлении из федерального бюджета бюджету субъекта Российской Федерации субвенций. Перечень мероприятий согласован 12.04.2017 (уточнен 13.09.2017) .  В Перечень включены 6 мероприятий.</t>
  </si>
  <si>
    <t xml:space="preserve">Выдано 72 разрешительных документа по предоставлению права пользования водными объектами. Определены границы водоохранных зон и прибрежных защитных полос на реках Воя, Ноля и Кырчанка (0-13 км от устья) с притоком Прямик; на реке Уржумка (0 - 59 км от устья) с притоками Кунтавка и Шинерка,  на реке Ярань с учетом Салобелякского водохранилища и реке Уртма с учетом Ивановского водохранилища и Кугальского пруда в Кировской области общей протяженностью 969 км. Закреплены на местности границы водоохранных зон и прибрежных защитных полос на реках Просница и Малая Просница,  Пижма и Немда в границах Кировской области специальными информационными знаками в кол-ве 79 шт. Разработана проектная документация «Руслорегулирующие работы и расчистка русла р. Большая Просница в п. Перекоп Кирово-Чепецкого района Кировской области.
</t>
  </si>
  <si>
    <t>Приведение существующих нормативных правовых актов Кировской области в соответствие с действующим законодательством Российской Федерации, регламентирующим обращение с отходами производства и потребления</t>
  </si>
  <si>
    <t>Громоздов В.В. – директор КОГКУ «Центр охраны и использования животного мира»</t>
  </si>
  <si>
    <t>Сформирован и направлен отчет по ведению государственного мониторинга водных объектов за 2017 год в территориальный орган Федерального агентства водных ресурсов. Ведется мониторинг за состоянием дна, берегов, состоянием и режимом использования водоохранных зон водных объектов, гидротехнических сооружений. Проведены обследования состояния берегов и водоохранных зон водных объектов (реки Кама, Вятка, Пижма, Тойменка, Медянка, Быстрица, Большая Просница, Хлыновка, Белохолуницкое и Омутнинское водохранилища ).  Дана оценка качества донных отложений р. Хлыновки и Омутнинского водохранилища и дна р. Пижмы, включая протоку, соединяющую р. Пижма с р. Вяткой, и р. Вятка в месте соединения с протокой. Осуществлена выборка предприятий-водопользователей, сточные воды которых оказывают негативное влияние на водные объекты-водоприемники (обработано 1168 протоколов КХА). Данные ежеквартально направляются в Федеральное агентство водных ресурсов.</t>
  </si>
  <si>
    <t>Ежедневная техническая поддержка работоспособности портала. На портале  размещено  62 информационных материала по обращению с отходами, о местах и времени проведения различных публичных акций, посвященных вопросам обращения с отходами</t>
  </si>
  <si>
    <t>Обеспечение текущей деятельности управления охраны и использования животного мира.</t>
  </si>
  <si>
    <t>Выполнялись работы по своду, структурированию, хранению, накоплению, обобщению информации об особо охраняемых природных территориях Кировской области и учету таких территорий.</t>
  </si>
  <si>
    <t>Общее количество проверок, проведенных министерством за 2017 год в отношении юридических лиц, индивидуальных предпринимателей, составило 306, из них: 144 плановых и 162 внеплановых. По результатам 143 проверок министерством выявлены административные правонарушения, возбуждено 348 дел об административных правонарушениях, поступило в бюджет 1828,8 тысяч рублей.</t>
  </si>
  <si>
    <t>ООО «ГалоПолимер» г. Кирово-Чепецк продолжил строительство установки очистки промливневых сточных вод, АО "Омутнинский металлургический завод" начал строительство оборотных циклов.</t>
  </si>
  <si>
    <t>МУП "Горводоканал" г. Котельнич начал реконструкцию очистных сооружений, ОАО "Лактис" выполнил монтаж фильтров тонкой очистки сточных вод, ООО «ГалоПолимер» г. Кирово-Чепецк  начал реконструкцию сооружений очистки сточных вод от ртути, АО "Кировские коммунальные системы" начали 1 этап реконструкции городской станции аэрации и коллекторов, ОАО "Вожгальский маслосырзавод" начал реконструкцию системы аэрации очистных сооружений.</t>
  </si>
  <si>
    <t>Мероприятиями по охране и воспроизводству обеспечено устойчивое существование животного мира. Необходимость регулирования численности объектов животного мира, за исключение объектов животного мира, отнесенных к объектам охоты в отчетный период отсутствовала. Результаты регулирования численности охотничьих животных отражены в разделе 2.3.2.2</t>
  </si>
  <si>
    <t>Обеспечена разработка и принятие документа об утверждении лимита добычи охотничьих ресурсов Лимиты добычи охотничьих ресурсов и квоты их добычи утверждены указом губернатора Кировской области от 31. 07. 2017 № 170 "Об утверждении лимита добычи охотничьих ресурсов и квот их добычи на территории Кировской области на период с 1 августа 2017 года до 1 августа 2018 года".</t>
  </si>
  <si>
    <t>Заключено одно охотхозяйственное соглашение</t>
  </si>
  <si>
    <t xml:space="preserve">Мероприятие осуществлялось в комплексе, результат является общим с  мероприятием по сохранению  охотничьих ресурсов и среды их обитания,  указанным в разделе 2.3.1.  </t>
  </si>
  <si>
    <t>В связи с тем, что в отчетный период хозяйственная деятельность по использованию объектов животного мира (за исключением охотничьих и водных биологических ресурсов) хозяйствующими субъектами не планировалась и не производилась, объемы (лимиты) изъятия объектов животного мира не устанавливались</t>
  </si>
  <si>
    <t xml:space="preserve">На территории Кировской области осуществлен  ежегодный государственный учет, государственный мониторинг и обеспечено ведение кадастра объектов животного мира.  Проведение мероприятия обеспечено путем проведения  научно-исследовательской работы "Составление перечня  позвоночных видов объектов животного мира, не отнесенных к охотничьим ресурсам и водным биологическим ресурсам, не занесенным в Красную книгу Российской Федерации и Красную книгу Кировской области, постоянно или временно обитающих на территории Кировской области, за исключением особо охраняемых природных территорий федерального значения, включающего сведения о состоянии данных видов и среде их обитания" </t>
  </si>
  <si>
    <t>Проведение мероприятия осуществляется по обращениям заинтересованных юридических и физических лиц. В отчетный период выдано 1 разрешение на использование, содержание и разведение объектов животного мира</t>
  </si>
  <si>
    <t>Проведена очистка береговой полосы водного объекта рыбохозяйственного значения – 21,1 км и очистка водных объектов от брошенных орудий добычи (вылова) – 370 га. Проведен открытый аукцион на право заключения договора пользования рыбоводным участком, заключено 7 договоров. В период весенне-нерестового периода 2017 года проведено 160 рейдовых мероприятий по охране водных биологических ресурсов</t>
  </si>
  <si>
    <t xml:space="preserve">В целях  предотвращения угрозы нанесения вреда здоровью человека, животному миру и среде его обитания обеспечено проведение мероприятий по регулированию численности охотничьих ресурсов. В рамках указанных мероприятий принято 77 решений о регулировании численности в 32  районах области. При проведении  по регулированию численности  добычи 238 лисиц, 79 волков, 206  енотовидных собак </t>
  </si>
  <si>
    <t>Обеспечено ведение  государственного охотхозяйственного реестра и направление его материалов уполномоченный федеральный орган исполнительной власти - Минприроды России.
Ведется реестр недобросовестных охотпользователей</t>
  </si>
  <si>
    <t>В рамках осуществления охотничьего контроля и надзора  проведено 2690 природоохранных рейдов (совместно КОГКУ "Кировский областной центр охраны и использования животного мира"). 
Проведено 17 проверок юридических лиц и индивидуальных предпринимателей.
Привлечено к ответственности 378 физических лиц, в том числе 37 должностных и 4 юридических лица. Возбуждено 43 уголовных дела. Изъято 13 единиц охотничьего огнестрельного оружия.
Осуществлены мероприятия по профилактике  нарушений природоохранного законодательства:
проведено 2 областных, 7 кустовых и 3 районных совещания с охотпользователями по актуальным вопросам охраны и использования охотничьих ресурсов;
организовано 180 выступлений в СМИ на тему соблюдения природоохранного законодательства;
разработано и доведено до доступного пользования 22 слоя на интерактивной карте ГИС-Экология.
Уполномоченным государственным органом выдано использовано 50805 бланков разрешений на добычу охотничьих ресурсов, из  которых 46409 бланков разрешений выдано охотпользователям, 4396 разрешений выдано на добычу охотничьих ресурсов в общедоступные охотничьи угодья.
Из числа выданных охотпользователям бланков разрешений: 324 бланка выдано на охоту в целях регулирования численности пушных животных, в целях спортивной и любительской охоты выдано 45625  бланков на добычу пушных животных и птиц, 4197  бланков на добычу копытных, 559 бланков на добычу медведя, 100 бланков на охоту в целях научно-исследовательской деятельности.
На территорию общедоступных охотничьих угодий выдано 3040 разрешений на добычу птиц,  328 разрешений на добычу копытных, 958 разрешений на добычу пушных животных, 60 на добычу медведя, 10 на добычу пушных животных в целях регулирования численности. Выдано 1 разрешение на добычу, содержание и разведение охотничьих ресурсов.
Удовлетворено 1384 заявления граждан на получение охотничьего билета. 
Проведена работа по обеспечению  возмещения ущерба причиненного охотничьим ресурсам по 9 случаям ДТП</t>
  </si>
  <si>
    <t>Обеспечение текущей деятельности центра охраны и использования животного мира в соответствии с уставом  учреждения</t>
  </si>
  <si>
    <t xml:space="preserve">Осуществлено проведение государственного мониторинга охотничьих ресурсов. В этих целях на территории Кировской области методом зимнего маршрутного учета  заложено и пройдено 3223 маршрута общей протяженностью 30936,84 км.  
Организован собор и обработка информации о численности охотничьих ресурсов у охотпользователей. 
</t>
  </si>
  <si>
    <t xml:space="preserve">Мероприятие осуществлялось в комплексе, результат является общим с  мероприятием по контролю и надзору в области охоты и сохранения охотничьих ресурсов, указанными в разделе 2.3.2.5   </t>
  </si>
  <si>
    <t xml:space="preserve">Обеспечено проведение мероприятий по сохранению охотничьих ресурсов и среды их обитания. 
В Нагорском, Кильмезском, Белохолуницком и Санчурском районах Кировской области проведены мероприятия по воспроизводству охотничьих ресурсов на территории охотничьих угодий с установленным запретом охоты путем посева кормовых  полей на площади 20 га. 
Выполнены работы по  обозначению на местности границ общедоступных охотничьих угодий Кировской области (с установленным запретом охоты) специальными информационными знаками (аншлагами). В Котельничском, Слободском, Белохолуницком, Кильмезском, Свечинском и Богородском районах установлено 100 аншлагов.
Осуществлены мероприятия по воспроизводству охотничьих ресурсов на территории общедоступных охотничьих угодий Кировской области, путем  подкормки объектов животного мира, отнесенных к объектом охоты. В Свечинском, Унинском, Богородском районах Кировской области выложено 9 т кормов.
Осуществлена выкладка более 2,5 млн. доз вакцины против бешенства в общедоступных охотничьих угодьях. Выполнена научно-исследовательская работа "Сбор, обработка, анализ данных о численности и распространения некоторых видов охотничьих ресурсов Кировской области, а также прогнозируемая динамика измерений их численности" </t>
  </si>
  <si>
    <t xml:space="preserve">Итого: количество мероприятий, запланированных к реализации в отчетном году  - 58,    
             количество мероприятий, выполненных в срок в отчетном году -  58.   </t>
  </si>
  <si>
    <t xml:space="preserve">По итогам  заседания межведомственной комиссии в 2017 году в результате принятых мер воздействият по предварительным итогам 2017 года на 20 % снизился объем загрязненных сточных вод в общем объеме сточных вод, сбрасываемых в поверхеностные водные объекты.  Такой показатель достигнут в результате прекращения сброса сточных с золоотвала Кировской ТЭЦ-4 и  модернизации системы водоотведения Кировской ТЭЦ-3, что позволило улучшить качество воды .р. Чернушки и оз. Ивановского.                                </t>
  </si>
  <si>
    <t>Проводились ежеквартальные камеральные проверки выполнения 180 предприятиями-водопользователями условий использования водных объектов, определенных разрешительными документам, по ежеквартальным отчетам предприятий. По результатам проверок Управлением государственного надзора министерства и Управления Росприроднадзора по Кировской области применялись меры административного воздействия в отношении водопользователей, допустивших нарушения условия водопользования.</t>
  </si>
  <si>
    <t xml:space="preserve"> Работы на объекте выполнены в полном объеме, объект завершен. Причиной низкого освоения средств по местному бюджету является экономия по результатам проведения конкурсных процедур закупок  работ и  услуг для муниципальных нужд.</t>
  </si>
  <si>
    <t xml:space="preserve"> В отчетном периоде на объекте выполнены земляные работы, устройство подпорных стенок из габионов, укрепление матрацами "Рано". Степень технической готовности объекта 20,1%. Причиной низкого освоения средств по местному бюджету является экономия по результатам проведения конкурсных процедур закупок  работ и  услуг для муниципальных нужд</t>
  </si>
  <si>
    <t>Причиной низкого освоения средств по местному бюджету является экономия по результатам проведения конкурсных процедур закупок  работ и  услуг для муниципальных нужд.</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</si>
</sst>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
    <numFmt numFmtId="186" formatCode="mmm/yyyy"/>
    <numFmt numFmtId="187" formatCode="0.000"/>
    <numFmt numFmtId="188" formatCode="_(* #,##0.00_);_(* \(#,##0.00\);_(* &quot;-&quot;??_);_(@_)"/>
    <numFmt numFmtId="189" formatCode="#,##0.00_ ;\-#,##0.00\ "/>
  </numFmts>
  <fonts count="46">
    <font>
      <sz val="10"/>
      <name val="Arial Cyr"/>
      <family val="0"/>
    </font>
    <font>
      <sz val="8"/>
      <name val="Arial Cyr"/>
      <family val="0"/>
    </font>
    <font>
      <sz val="12"/>
      <name val="Times New Roman"/>
      <family val="1"/>
    </font>
    <font>
      <sz val="11"/>
      <color indexed="8"/>
      <name val="Times New Roman"/>
      <family val="1"/>
    </font>
    <font>
      <sz val="11"/>
      <name val="Times New Roman"/>
      <family val="1"/>
    </font>
    <font>
      <sz val="10"/>
      <name val="Arial"/>
      <family val="2"/>
    </font>
    <font>
      <sz val="14"/>
      <name val="Times New Roman"/>
      <family val="1"/>
    </font>
    <font>
      <u val="single"/>
      <sz val="10"/>
      <color indexed="12"/>
      <name val="Arial Cyr"/>
      <family val="0"/>
    </font>
    <font>
      <u val="single"/>
      <sz val="10"/>
      <color indexed="36"/>
      <name val="Arial Cyr"/>
      <family val="0"/>
    </font>
    <font>
      <sz val="10"/>
      <name val="Times New Roman"/>
      <family val="1"/>
    </font>
    <font>
      <strike/>
      <sz val="10"/>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8"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5" fillId="31" borderId="0" applyNumberFormat="0" applyBorder="0" applyAlignment="0" applyProtection="0"/>
  </cellStyleXfs>
  <cellXfs count="154">
    <xf numFmtId="0" fontId="0" fillId="0" borderId="0" xfId="0" applyAlignment="1">
      <alignment/>
    </xf>
    <xf numFmtId="0" fontId="3" fillId="0" borderId="10"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Border="1" applyAlignment="1">
      <alignment horizontal="left" vertical="top" wrapText="1"/>
    </xf>
    <xf numFmtId="0" fontId="4" fillId="0" borderId="11" xfId="0" applyFont="1" applyFill="1" applyBorder="1" applyAlignment="1">
      <alignment vertical="top"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3" fillId="0" borderId="13" xfId="0" applyFont="1" applyFill="1" applyBorder="1" applyAlignment="1">
      <alignment vertical="top" wrapText="1"/>
    </xf>
    <xf numFmtId="0" fontId="5" fillId="0" borderId="13" xfId="0" applyFont="1" applyFill="1" applyBorder="1" applyAlignment="1">
      <alignment vertical="top" wrapText="1"/>
    </xf>
    <xf numFmtId="0" fontId="4" fillId="32" borderId="12" xfId="0" applyFont="1" applyFill="1" applyBorder="1" applyAlignment="1">
      <alignment vertical="top" wrapText="1"/>
    </xf>
    <xf numFmtId="0" fontId="4" fillId="32" borderId="10" xfId="0" applyFont="1" applyFill="1" applyBorder="1" applyAlignment="1">
      <alignment horizontal="left" vertical="top" wrapText="1"/>
    </xf>
    <xf numFmtId="0" fontId="0" fillId="0" borderId="10" xfId="0" applyBorder="1" applyAlignment="1">
      <alignment vertical="top" wrapText="1"/>
    </xf>
    <xf numFmtId="0" fontId="0" fillId="0" borderId="0" xfId="0" applyAlignment="1">
      <alignment vertical="top"/>
    </xf>
    <xf numFmtId="0" fontId="0" fillId="0" borderId="10" xfId="0" applyFill="1" applyBorder="1" applyAlignment="1">
      <alignment vertical="top" wrapText="1"/>
    </xf>
    <xf numFmtId="0" fontId="0" fillId="0" borderId="10" xfId="0" applyBorder="1" applyAlignment="1">
      <alignment vertical="top"/>
    </xf>
    <xf numFmtId="0" fontId="0" fillId="0" borderId="10" xfId="0" applyFill="1" applyBorder="1" applyAlignment="1">
      <alignment vertical="top"/>
    </xf>
    <xf numFmtId="0" fontId="5" fillId="0" borderId="10" xfId="0" applyFont="1" applyBorder="1" applyAlignment="1">
      <alignment vertical="top"/>
    </xf>
    <xf numFmtId="0" fontId="5" fillId="0" borderId="11" xfId="0" applyFont="1" applyBorder="1" applyAlignment="1">
      <alignment vertical="top"/>
    </xf>
    <xf numFmtId="0" fontId="0" fillId="0" borderId="11" xfId="0" applyBorder="1" applyAlignment="1">
      <alignment vertical="top" wrapText="1"/>
    </xf>
    <xf numFmtId="0" fontId="5" fillId="0" borderId="10" xfId="0" applyFont="1" applyBorder="1" applyAlignment="1">
      <alignment vertical="top" wrapText="1"/>
    </xf>
    <xf numFmtId="0" fontId="0" fillId="33" borderId="10" xfId="0" applyFill="1" applyBorder="1" applyAlignment="1">
      <alignment vertical="top" wrapText="1"/>
    </xf>
    <xf numFmtId="0" fontId="0" fillId="33" borderId="10" xfId="0" applyFill="1" applyBorder="1" applyAlignment="1">
      <alignment vertical="top"/>
    </xf>
    <xf numFmtId="0" fontId="5" fillId="33" borderId="10" xfId="0" applyFont="1" applyFill="1" applyBorder="1" applyAlignment="1">
      <alignment vertical="top" wrapText="1"/>
    </xf>
    <xf numFmtId="0" fontId="5" fillId="0" borderId="0" xfId="0" applyFont="1" applyAlignment="1">
      <alignment vertical="top" wrapText="1"/>
    </xf>
    <xf numFmtId="0" fontId="5" fillId="33" borderId="10" xfId="0" applyFont="1" applyFill="1" applyBorder="1" applyAlignment="1">
      <alignment vertical="top"/>
    </xf>
    <xf numFmtId="0" fontId="0" fillId="34" borderId="10" xfId="0" applyFill="1" applyBorder="1" applyAlignment="1">
      <alignment vertical="top" wrapText="1"/>
    </xf>
    <xf numFmtId="0" fontId="0" fillId="34" borderId="10" xfId="0" applyFill="1" applyBorder="1" applyAlignment="1">
      <alignment vertical="top"/>
    </xf>
    <xf numFmtId="0" fontId="0" fillId="34" borderId="14" xfId="0" applyFill="1" applyBorder="1" applyAlignment="1">
      <alignment vertical="top" wrapText="1"/>
    </xf>
    <xf numFmtId="0" fontId="2" fillId="0" borderId="0" xfId="0" applyFont="1" applyAlignment="1">
      <alignment vertical="top" wrapText="1"/>
    </xf>
    <xf numFmtId="0" fontId="2" fillId="33" borderId="0" xfId="0" applyFont="1" applyFill="1" applyAlignment="1">
      <alignment vertical="top" wrapText="1"/>
    </xf>
    <xf numFmtId="0" fontId="0" fillId="0" borderId="0" xfId="0" applyBorder="1" applyAlignment="1">
      <alignment vertical="top"/>
    </xf>
    <xf numFmtId="0" fontId="0" fillId="32" borderId="13" xfId="0" applyFill="1" applyBorder="1" applyAlignment="1">
      <alignment vertical="top" wrapText="1"/>
    </xf>
    <xf numFmtId="0" fontId="0" fillId="32" borderId="10" xfId="0" applyFill="1" applyBorder="1" applyAlignment="1">
      <alignment vertical="top"/>
    </xf>
    <xf numFmtId="0" fontId="0" fillId="0" borderId="15" xfId="0" applyBorder="1" applyAlignment="1">
      <alignment vertical="top" wrapText="1"/>
    </xf>
    <xf numFmtId="0" fontId="0" fillId="0" borderId="16" xfId="0" applyBorder="1" applyAlignment="1">
      <alignment vertical="top" wrapText="1"/>
    </xf>
    <xf numFmtId="0" fontId="0" fillId="0" borderId="0" xfId="0" applyBorder="1" applyAlignment="1">
      <alignment vertical="top" wrapText="1"/>
    </xf>
    <xf numFmtId="0" fontId="0" fillId="0" borderId="11" xfId="0" applyBorder="1" applyAlignment="1">
      <alignment vertical="top"/>
    </xf>
    <xf numFmtId="0" fontId="5" fillId="0" borderId="0" xfId="0" applyFont="1" applyAlignment="1">
      <alignment horizontal="justify" vertical="top"/>
    </xf>
    <xf numFmtId="0" fontId="0" fillId="0" borderId="14" xfId="0" applyFill="1" applyBorder="1" applyAlignment="1">
      <alignment vertical="top"/>
    </xf>
    <xf numFmtId="0" fontId="5" fillId="0" borderId="10" xfId="0" applyFont="1" applyBorder="1" applyAlignment="1">
      <alignment horizontal="justify" vertical="top"/>
    </xf>
    <xf numFmtId="0" fontId="5" fillId="0" borderId="12" xfId="0" applyFont="1" applyBorder="1" applyAlignment="1">
      <alignment vertical="top" wrapText="1"/>
    </xf>
    <xf numFmtId="0" fontId="2" fillId="0" borderId="13" xfId="0" applyFont="1" applyBorder="1" applyAlignment="1">
      <alignment vertical="top" wrapText="1"/>
    </xf>
    <xf numFmtId="0" fontId="0" fillId="0" borderId="0" xfId="0" applyAlignment="1">
      <alignment vertical="top" wrapText="1"/>
    </xf>
    <xf numFmtId="0" fontId="0" fillId="0" borderId="0" xfId="0" applyFill="1" applyAlignment="1">
      <alignment vertical="top"/>
    </xf>
    <xf numFmtId="2" fontId="2" fillId="0" borderId="0" xfId="0" applyNumberFormat="1" applyFont="1" applyFill="1" applyAlignment="1">
      <alignment vertical="top"/>
    </xf>
    <xf numFmtId="0" fontId="6" fillId="0" borderId="0" xfId="0" applyFont="1" applyAlignment="1">
      <alignment vertical="top"/>
    </xf>
    <xf numFmtId="0" fontId="0" fillId="33" borderId="0" xfId="0" applyFill="1" applyAlignment="1">
      <alignment vertical="top"/>
    </xf>
    <xf numFmtId="0" fontId="0" fillId="32" borderId="0" xfId="0" applyFill="1" applyAlignment="1">
      <alignment vertical="top"/>
    </xf>
    <xf numFmtId="0" fontId="0" fillId="0" borderId="17" xfId="0" applyBorder="1" applyAlignment="1">
      <alignment vertical="top" wrapText="1"/>
    </xf>
    <xf numFmtId="0" fontId="0" fillId="0" borderId="18" xfId="0" applyBorder="1" applyAlignment="1">
      <alignment vertical="top"/>
    </xf>
    <xf numFmtId="0" fontId="0" fillId="0" borderId="19" xfId="0" applyBorder="1" applyAlignment="1">
      <alignment vertical="top" wrapText="1"/>
    </xf>
    <xf numFmtId="0" fontId="9" fillId="0" borderId="0" xfId="0" applyFont="1" applyFill="1" applyAlignment="1">
      <alignment vertical="top" wrapText="1"/>
    </xf>
    <xf numFmtId="0" fontId="9" fillId="0" borderId="10" xfId="0" applyFont="1" applyFill="1" applyBorder="1" applyAlignment="1">
      <alignment horizontal="center" vertical="top" wrapText="1"/>
    </xf>
    <xf numFmtId="0" fontId="9" fillId="0" borderId="0" xfId="0" applyFont="1" applyFill="1" applyBorder="1" applyAlignment="1">
      <alignment vertical="top" wrapText="1"/>
    </xf>
    <xf numFmtId="0" fontId="9" fillId="0" borderId="0" xfId="0" applyFont="1" applyFill="1" applyAlignment="1">
      <alignment horizontal="center" vertical="top" wrapText="1"/>
    </xf>
    <xf numFmtId="0" fontId="9" fillId="0" borderId="0" xfId="0" applyFont="1" applyFill="1" applyAlignment="1">
      <alignment horizontal="right" vertical="top" wrapText="1"/>
    </xf>
    <xf numFmtId="0" fontId="9" fillId="0" borderId="10" xfId="0" applyFont="1" applyFill="1" applyBorder="1" applyAlignment="1">
      <alignment vertical="top" wrapText="1"/>
    </xf>
    <xf numFmtId="14" fontId="9" fillId="0" borderId="10" xfId="0" applyNumberFormat="1"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85" fontId="9" fillId="0" borderId="0" xfId="0" applyNumberFormat="1" applyFont="1" applyFill="1" applyAlignment="1">
      <alignment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horizontal="justify" vertical="top" wrapText="1"/>
    </xf>
    <xf numFmtId="0" fontId="9" fillId="0" borderId="10" xfId="0" applyNumberFormat="1" applyFont="1" applyFill="1" applyBorder="1" applyAlignment="1">
      <alignment vertical="top" wrapText="1"/>
    </xf>
    <xf numFmtId="14" fontId="9" fillId="0" borderId="10" xfId="0" applyNumberFormat="1" applyFont="1" applyFill="1" applyBorder="1" applyAlignment="1">
      <alignment vertical="top" wrapText="1"/>
    </xf>
    <xf numFmtId="185" fontId="9" fillId="0" borderId="10" xfId="0" applyNumberFormat="1" applyFont="1" applyFill="1" applyBorder="1" applyAlignment="1">
      <alignment vertical="top" wrapText="1"/>
    </xf>
    <xf numFmtId="185" fontId="9" fillId="0" borderId="0" xfId="0" applyNumberFormat="1" applyFont="1" applyFill="1" applyAlignment="1">
      <alignment horizontal="right" vertical="top" wrapText="1"/>
    </xf>
    <xf numFmtId="3" fontId="9" fillId="0" borderId="0" xfId="0" applyNumberFormat="1" applyFont="1" applyFill="1" applyAlignment="1">
      <alignment horizontal="right" vertical="top" wrapText="1"/>
    </xf>
    <xf numFmtId="2" fontId="9" fillId="0" borderId="10" xfId="0" applyNumberFormat="1" applyFont="1" applyFill="1" applyBorder="1" applyAlignment="1">
      <alignment vertical="top" wrapText="1"/>
    </xf>
    <xf numFmtId="0" fontId="9" fillId="0" borderId="16" xfId="0" applyFont="1" applyFill="1" applyBorder="1" applyAlignment="1">
      <alignment vertical="top" wrapText="1"/>
    </xf>
    <xf numFmtId="185" fontId="9" fillId="0" borderId="0" xfId="0" applyNumberFormat="1" applyFont="1" applyFill="1" applyBorder="1" applyAlignment="1">
      <alignment vertical="top" wrapText="1"/>
    </xf>
    <xf numFmtId="0" fontId="9" fillId="0" borderId="20" xfId="0" applyFont="1" applyFill="1" applyBorder="1" applyAlignment="1">
      <alignment vertical="top" wrapText="1"/>
    </xf>
    <xf numFmtId="2" fontId="9" fillId="0" borderId="0" xfId="0" applyNumberFormat="1" applyFont="1" applyFill="1" applyAlignment="1">
      <alignment vertical="top" wrapText="1"/>
    </xf>
    <xf numFmtId="2" fontId="9" fillId="0" borderId="0" xfId="0" applyNumberFormat="1" applyFont="1" applyFill="1" applyBorder="1" applyAlignment="1">
      <alignment vertical="top" wrapText="1"/>
    </xf>
    <xf numFmtId="185" fontId="9" fillId="0" borderId="20" xfId="0" applyNumberFormat="1" applyFont="1" applyFill="1" applyBorder="1" applyAlignment="1">
      <alignment vertical="top" wrapText="1"/>
    </xf>
    <xf numFmtId="185" fontId="9" fillId="0" borderId="16" xfId="0" applyNumberFormat="1" applyFont="1" applyFill="1" applyBorder="1" applyAlignment="1">
      <alignment vertical="top" wrapText="1"/>
    </xf>
    <xf numFmtId="0" fontId="9" fillId="0" borderId="0" xfId="0" applyFont="1" applyFill="1" applyBorder="1" applyAlignment="1">
      <alignment horizontal="center" vertical="top" wrapText="1"/>
    </xf>
    <xf numFmtId="0" fontId="2" fillId="0" borderId="0" xfId="0" applyFont="1" applyFill="1" applyAlignment="1">
      <alignment horizontal="center" vertical="top" wrapText="1"/>
    </xf>
    <xf numFmtId="0" fontId="2" fillId="0" borderId="0" xfId="0" applyFont="1" applyFill="1" applyAlignment="1">
      <alignment wrapText="1"/>
    </xf>
    <xf numFmtId="0" fontId="2" fillId="0" borderId="0" xfId="0" applyFont="1" applyFill="1" applyAlignment="1">
      <alignment horizontal="right" wrapText="1"/>
    </xf>
    <xf numFmtId="0" fontId="2" fillId="0" borderId="0" xfId="0" applyFont="1" applyFill="1" applyAlignment="1">
      <alignment horizontal="center" wrapText="1"/>
    </xf>
    <xf numFmtId="2" fontId="2" fillId="0" borderId="0" xfId="0" applyNumberFormat="1" applyFont="1" applyFill="1" applyAlignment="1">
      <alignment wrapText="1"/>
    </xf>
    <xf numFmtId="0" fontId="2" fillId="0" borderId="0" xfId="0" applyFont="1" applyFill="1" applyAlignment="1">
      <alignment vertical="top" wrapText="1"/>
    </xf>
    <xf numFmtId="2" fontId="2" fillId="0" borderId="0" xfId="0" applyNumberFormat="1" applyFont="1" applyFill="1" applyBorder="1" applyAlignment="1">
      <alignment vertical="top" wrapText="1"/>
    </xf>
    <xf numFmtId="185" fontId="2" fillId="0" borderId="0" xfId="0" applyNumberFormat="1" applyFont="1" applyFill="1" applyBorder="1" applyAlignment="1">
      <alignment vertical="top" wrapText="1"/>
    </xf>
    <xf numFmtId="0" fontId="2" fillId="0" borderId="0" xfId="0" applyFont="1" applyFill="1" applyBorder="1" applyAlignment="1">
      <alignment horizontal="center" vertical="top" wrapText="1"/>
    </xf>
    <xf numFmtId="185" fontId="9" fillId="0" borderId="0" xfId="0" applyNumberFormat="1" applyFont="1" applyFill="1" applyBorder="1" applyAlignment="1">
      <alignment horizontal="center" vertical="top" wrapText="1"/>
    </xf>
    <xf numFmtId="0" fontId="9" fillId="0" borderId="0" xfId="0" applyFont="1" applyFill="1" applyBorder="1" applyAlignment="1">
      <alignment horizontal="left" vertical="top" wrapText="1"/>
    </xf>
    <xf numFmtId="185" fontId="9" fillId="0" borderId="0" xfId="0" applyNumberFormat="1" applyFont="1" applyFill="1" applyBorder="1" applyAlignment="1">
      <alignment horizontal="left" vertical="top" wrapText="1"/>
    </xf>
    <xf numFmtId="0" fontId="9" fillId="0" borderId="0" xfId="0" applyNumberFormat="1" applyFont="1" applyFill="1" applyBorder="1" applyAlignment="1">
      <alignment vertical="top" wrapText="1"/>
    </xf>
    <xf numFmtId="0" fontId="9" fillId="0" borderId="0" xfId="0" applyFont="1" applyFill="1" applyBorder="1" applyAlignment="1">
      <alignment horizontal="justify" vertical="top" wrapText="1"/>
    </xf>
    <xf numFmtId="0" fontId="10" fillId="0" borderId="0" xfId="0" applyFont="1" applyFill="1" applyBorder="1" applyAlignment="1">
      <alignment vertical="top" wrapText="1"/>
    </xf>
    <xf numFmtId="185" fontId="10" fillId="0" borderId="0" xfId="0" applyNumberFormat="1" applyFont="1" applyFill="1" applyBorder="1" applyAlignment="1">
      <alignment vertical="top" wrapText="1"/>
    </xf>
    <xf numFmtId="0" fontId="10" fillId="0" borderId="0" xfId="0" applyFont="1" applyFill="1" applyAlignment="1">
      <alignment vertical="top" wrapText="1"/>
    </xf>
    <xf numFmtId="0" fontId="4" fillId="0" borderId="10" xfId="0" applyFont="1" applyFill="1" applyBorder="1" applyAlignment="1">
      <alignment horizontal="right" vertical="top" wrapText="1"/>
    </xf>
    <xf numFmtId="2" fontId="4" fillId="0" borderId="10" xfId="0" applyNumberFormat="1" applyFont="1" applyFill="1" applyBorder="1" applyAlignment="1">
      <alignment horizontal="right" vertical="top" wrapText="1"/>
    </xf>
    <xf numFmtId="16" fontId="9" fillId="0" borderId="10" xfId="0" applyNumberFormat="1" applyFont="1" applyFill="1" applyBorder="1" applyAlignment="1">
      <alignment horizontal="center" vertical="top" wrapText="1"/>
    </xf>
    <xf numFmtId="1" fontId="9" fillId="0" borderId="10" xfId="0" applyNumberFormat="1" applyFont="1" applyFill="1" applyBorder="1" applyAlignment="1">
      <alignment horizontal="center" vertical="top" wrapText="1"/>
    </xf>
    <xf numFmtId="0" fontId="0" fillId="0" borderId="0" xfId="0" applyFont="1" applyFill="1" applyBorder="1" applyAlignment="1">
      <alignment vertical="top" wrapText="1"/>
    </xf>
    <xf numFmtId="2" fontId="2" fillId="0" borderId="0" xfId="0" applyNumberFormat="1" applyFont="1" applyFill="1" applyBorder="1" applyAlignment="1">
      <alignment horizontal="center" vertical="top" wrapText="1"/>
    </xf>
    <xf numFmtId="0" fontId="11" fillId="0" borderId="10" xfId="0" applyFont="1" applyFill="1" applyBorder="1" applyAlignment="1">
      <alignment vertical="top" wrapText="1"/>
    </xf>
    <xf numFmtId="2" fontId="9" fillId="0" borderId="10" xfId="0" applyNumberFormat="1" applyFont="1" applyFill="1" applyBorder="1" applyAlignment="1">
      <alignment horizontal="right" vertical="top" wrapText="1"/>
    </xf>
    <xf numFmtId="0" fontId="9" fillId="0" borderId="10" xfId="0" applyFont="1" applyFill="1" applyBorder="1" applyAlignment="1">
      <alignment horizontal="justify" vertical="top" shrinkToFit="1"/>
    </xf>
    <xf numFmtId="0" fontId="0" fillId="0" borderId="10" xfId="0" applyBorder="1" applyAlignment="1">
      <alignment vertical="top" wrapText="1"/>
    </xf>
    <xf numFmtId="0" fontId="0" fillId="33" borderId="11" xfId="0" applyFill="1" applyBorder="1" applyAlignment="1">
      <alignment vertical="top"/>
    </xf>
    <xf numFmtId="0" fontId="0" fillId="33" borderId="18" xfId="0" applyFill="1" applyBorder="1" applyAlignment="1">
      <alignment vertical="top"/>
    </xf>
    <xf numFmtId="0" fontId="0" fillId="33" borderId="11" xfId="0" applyFill="1" applyBorder="1" applyAlignment="1">
      <alignment vertical="top" wrapText="1"/>
    </xf>
    <xf numFmtId="0" fontId="0" fillId="33" borderId="18" xfId="0" applyFill="1" applyBorder="1" applyAlignment="1">
      <alignment vertical="top" wrapText="1"/>
    </xf>
    <xf numFmtId="0" fontId="2" fillId="0" borderId="17" xfId="0" applyFont="1" applyBorder="1" applyAlignment="1">
      <alignment vertical="top" wrapText="1"/>
    </xf>
    <xf numFmtId="0" fontId="0" fillId="0" borderId="19" xfId="0" applyBorder="1" applyAlignment="1">
      <alignment vertical="top"/>
    </xf>
    <xf numFmtId="0" fontId="0" fillId="0" borderId="20" xfId="0" applyBorder="1" applyAlignment="1">
      <alignment vertical="top"/>
    </xf>
    <xf numFmtId="0" fontId="0" fillId="0" borderId="11" xfId="0" applyBorder="1" applyAlignment="1">
      <alignment vertical="top" wrapText="1"/>
    </xf>
    <xf numFmtId="0" fontId="0" fillId="0" borderId="14" xfId="0" applyBorder="1" applyAlignment="1">
      <alignment vertical="top" wrapText="1"/>
    </xf>
    <xf numFmtId="0" fontId="0" fillId="0" borderId="18" xfId="0" applyBorder="1" applyAlignment="1">
      <alignment vertical="top" wrapText="1"/>
    </xf>
    <xf numFmtId="0" fontId="3" fillId="0" borderId="10" xfId="0" applyFont="1" applyFill="1" applyBorder="1" applyAlignment="1">
      <alignment vertical="top" wrapText="1"/>
    </xf>
    <xf numFmtId="0" fontId="0" fillId="0" borderId="10" xfId="0" applyFill="1" applyBorder="1" applyAlignment="1">
      <alignment vertical="top"/>
    </xf>
    <xf numFmtId="0" fontId="0" fillId="0" borderId="10" xfId="0" applyBorder="1" applyAlignment="1">
      <alignment vertical="top"/>
    </xf>
    <xf numFmtId="0" fontId="0" fillId="34" borderId="11" xfId="0" applyFill="1" applyBorder="1" applyAlignment="1">
      <alignment vertical="top"/>
    </xf>
    <xf numFmtId="0" fontId="0" fillId="34" borderId="18" xfId="0" applyFill="1" applyBorder="1" applyAlignment="1">
      <alignment vertical="top"/>
    </xf>
    <xf numFmtId="0" fontId="5" fillId="33" borderId="11" xfId="0" applyFont="1" applyFill="1" applyBorder="1" applyAlignment="1">
      <alignment vertical="top" wrapText="1"/>
    </xf>
    <xf numFmtId="0" fontId="0" fillId="34" borderId="11" xfId="0" applyFill="1" applyBorder="1" applyAlignment="1">
      <alignment vertical="top" wrapText="1"/>
    </xf>
    <xf numFmtId="0" fontId="0" fillId="34" borderId="18" xfId="0" applyFill="1" applyBorder="1" applyAlignment="1">
      <alignment vertical="top" wrapText="1"/>
    </xf>
    <xf numFmtId="0" fontId="5" fillId="34" borderId="11" xfId="0" applyFont="1" applyFill="1" applyBorder="1" applyAlignment="1">
      <alignment vertical="top"/>
    </xf>
    <xf numFmtId="0" fontId="5" fillId="34" borderId="18" xfId="0" applyFont="1" applyFill="1" applyBorder="1" applyAlignment="1">
      <alignment vertical="top"/>
    </xf>
    <xf numFmtId="0" fontId="5" fillId="0" borderId="11" xfId="0" applyFont="1" applyBorder="1" applyAlignment="1">
      <alignment vertical="top"/>
    </xf>
    <xf numFmtId="0" fontId="5" fillId="0" borderId="14" xfId="0" applyFont="1" applyBorder="1" applyAlignment="1">
      <alignment vertical="top"/>
    </xf>
    <xf numFmtId="0" fontId="5" fillId="0" borderId="18" xfId="0" applyFont="1" applyBorder="1" applyAlignment="1">
      <alignment vertical="top"/>
    </xf>
    <xf numFmtId="0" fontId="5" fillId="33" borderId="18" xfId="0" applyFont="1" applyFill="1" applyBorder="1" applyAlignment="1">
      <alignment vertical="top" wrapText="1"/>
    </xf>
    <xf numFmtId="0" fontId="0" fillId="0" borderId="0" xfId="0" applyAlignment="1">
      <alignment vertical="top"/>
    </xf>
    <xf numFmtId="0" fontId="0" fillId="0" borderId="17" xfId="0" applyBorder="1" applyAlignment="1">
      <alignment vertical="top" wrapText="1"/>
    </xf>
    <xf numFmtId="0" fontId="0" fillId="0" borderId="20" xfId="0" applyBorder="1" applyAlignment="1">
      <alignment vertical="top" wrapText="1"/>
    </xf>
    <xf numFmtId="0" fontId="0" fillId="0" borderId="11" xfId="0" applyBorder="1" applyAlignment="1">
      <alignment vertical="top"/>
    </xf>
    <xf numFmtId="0" fontId="0" fillId="0" borderId="18" xfId="0" applyBorder="1" applyAlignment="1">
      <alignment vertical="top"/>
    </xf>
    <xf numFmtId="0" fontId="0" fillId="0" borderId="11" xfId="0" applyFill="1" applyBorder="1" applyAlignment="1">
      <alignment vertical="top" wrapText="1"/>
    </xf>
    <xf numFmtId="0" fontId="5" fillId="0" borderId="19" xfId="0" applyFont="1" applyBorder="1" applyAlignment="1">
      <alignment/>
    </xf>
    <xf numFmtId="0" fontId="2" fillId="0" borderId="14" xfId="0" applyFont="1" applyBorder="1" applyAlignment="1">
      <alignment horizontal="center" wrapText="1"/>
    </xf>
    <xf numFmtId="0" fontId="0" fillId="0" borderId="18" xfId="0" applyBorder="1" applyAlignment="1">
      <alignment wrapText="1"/>
    </xf>
    <xf numFmtId="2" fontId="9" fillId="0" borderId="10" xfId="0" applyNumberFormat="1" applyFont="1" applyFill="1" applyBorder="1" applyAlignment="1">
      <alignment vertical="top" wrapText="1"/>
    </xf>
    <xf numFmtId="0" fontId="9" fillId="0" borderId="10" xfId="0" applyFont="1" applyFill="1" applyBorder="1" applyAlignment="1">
      <alignment horizontal="center"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vertical="top" wrapText="1"/>
    </xf>
    <xf numFmtId="0" fontId="0" fillId="0" borderId="10" xfId="0" applyFont="1" applyFill="1" applyBorder="1" applyAlignment="1">
      <alignment vertical="top" wrapText="1"/>
    </xf>
    <xf numFmtId="185" fontId="9" fillId="0" borderId="10" xfId="0" applyNumberFormat="1" applyFont="1" applyFill="1" applyBorder="1" applyAlignment="1">
      <alignment horizontal="center" vertical="top" wrapText="1"/>
    </xf>
    <xf numFmtId="185" fontId="9" fillId="0" borderId="10" xfId="0" applyNumberFormat="1" applyFont="1" applyFill="1" applyBorder="1" applyAlignment="1">
      <alignment horizontal="left" vertical="top" wrapText="1"/>
    </xf>
    <xf numFmtId="185" fontId="9" fillId="0" borderId="10" xfId="0" applyNumberFormat="1" applyFont="1" applyFill="1" applyBorder="1" applyAlignment="1">
      <alignment vertical="top" wrapText="1"/>
    </xf>
    <xf numFmtId="2" fontId="9" fillId="0" borderId="10" xfId="0" applyNumberFormat="1" applyFont="1" applyFill="1" applyBorder="1" applyAlignment="1">
      <alignment horizontal="center" vertical="top" wrapText="1"/>
    </xf>
    <xf numFmtId="14" fontId="9" fillId="0" borderId="10" xfId="0" applyNumberFormat="1" applyFont="1" applyFill="1" applyBorder="1" applyAlignment="1">
      <alignment horizontal="center" vertical="top" wrapText="1"/>
    </xf>
    <xf numFmtId="0" fontId="9"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0" fontId="0" fillId="0" borderId="10" xfId="0" applyFont="1" applyFill="1" applyBorder="1" applyAlignment="1">
      <alignment horizontal="left" vertical="top" wrapText="1"/>
    </xf>
    <xf numFmtId="0" fontId="2" fillId="0" borderId="0" xfId="0" applyFont="1" applyFill="1" applyBorder="1" applyAlignment="1">
      <alignment horizontal="center" vertical="top" wrapText="1"/>
    </xf>
    <xf numFmtId="0" fontId="2" fillId="0" borderId="0" xfId="0" applyFont="1" applyFill="1" applyAlignment="1">
      <alignment horizontal="right" wrapText="1"/>
    </xf>
    <xf numFmtId="0" fontId="9" fillId="0" borderId="21" xfId="0" applyFont="1" applyFill="1" applyBorder="1" applyAlignment="1">
      <alignment horizontal="left" vertical="top" wrapText="1"/>
    </xf>
    <xf numFmtId="0" fontId="9" fillId="0" borderId="21" xfId="0" applyFont="1" applyFill="1" applyBorder="1" applyAlignment="1">
      <alignment horizontal="left"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30"/>
  <sheetViews>
    <sheetView zoomScalePageLayoutView="0" workbookViewId="0" topLeftCell="A1">
      <selection activeCell="A1" sqref="A1:A2"/>
    </sheetView>
  </sheetViews>
  <sheetFormatPr defaultColWidth="9.00390625" defaultRowHeight="12.75"/>
  <cols>
    <col min="1" max="1" width="29.375" style="12" customWidth="1"/>
    <col min="2" max="2" width="16.25390625" style="12" customWidth="1"/>
    <col min="3" max="3" width="11.75390625" style="12" customWidth="1"/>
    <col min="4" max="4" width="12.625" style="12" customWidth="1"/>
    <col min="5" max="5" width="17.375" style="12" customWidth="1"/>
    <col min="6" max="6" width="11.625" style="43" customWidth="1"/>
    <col min="7" max="7" width="11.125" style="12" customWidth="1"/>
    <col min="8" max="8" width="11.875" style="12" customWidth="1"/>
    <col min="9" max="9" width="23.875" style="12" customWidth="1"/>
    <col min="10" max="16384" width="9.125" style="12" customWidth="1"/>
  </cols>
  <sheetData>
    <row r="1" spans="1:9" ht="12.75">
      <c r="A1" s="102" t="s">
        <v>288</v>
      </c>
      <c r="B1" s="102" t="s">
        <v>289</v>
      </c>
      <c r="C1" s="102" t="s">
        <v>290</v>
      </c>
      <c r="D1" s="102"/>
      <c r="E1" s="102" t="s">
        <v>293</v>
      </c>
      <c r="F1" s="102" t="s">
        <v>294</v>
      </c>
      <c r="G1" s="102"/>
      <c r="H1" s="102"/>
      <c r="I1" s="102" t="s">
        <v>298</v>
      </c>
    </row>
    <row r="2" spans="1:9" ht="51">
      <c r="A2" s="102"/>
      <c r="B2" s="102"/>
      <c r="C2" s="11" t="s">
        <v>291</v>
      </c>
      <c r="D2" s="11" t="s">
        <v>292</v>
      </c>
      <c r="E2" s="102"/>
      <c r="F2" s="13" t="s">
        <v>296</v>
      </c>
      <c r="G2" s="11" t="s">
        <v>295</v>
      </c>
      <c r="H2" s="11" t="s">
        <v>297</v>
      </c>
      <c r="I2" s="102"/>
    </row>
    <row r="3" spans="1:9" ht="12.75">
      <c r="A3" s="14"/>
      <c r="B3" s="14"/>
      <c r="C3" s="14"/>
      <c r="D3" s="14"/>
      <c r="E3" s="11" t="s">
        <v>299</v>
      </c>
      <c r="F3" s="15"/>
      <c r="G3" s="14"/>
      <c r="H3" s="14"/>
      <c r="I3" s="14"/>
    </row>
    <row r="4" spans="1:9" ht="25.5">
      <c r="A4" s="14"/>
      <c r="B4" s="14"/>
      <c r="C4" s="14"/>
      <c r="D4" s="14"/>
      <c r="E4" s="11" t="s">
        <v>300</v>
      </c>
      <c r="F4" s="15"/>
      <c r="G4" s="14"/>
      <c r="H4" s="14"/>
      <c r="I4" s="16"/>
    </row>
    <row r="5" spans="1:9" ht="12.75">
      <c r="A5" s="14"/>
      <c r="B5" s="14"/>
      <c r="C5" s="14"/>
      <c r="D5" s="14"/>
      <c r="E5" s="11" t="s">
        <v>301</v>
      </c>
      <c r="F5" s="15"/>
      <c r="G5" s="14"/>
      <c r="H5" s="14"/>
      <c r="I5" s="16"/>
    </row>
    <row r="6" spans="1:9" ht="12.75">
      <c r="A6" s="14"/>
      <c r="B6" s="14"/>
      <c r="C6" s="14"/>
      <c r="D6" s="14"/>
      <c r="E6" s="11" t="s">
        <v>302</v>
      </c>
      <c r="F6" s="15"/>
      <c r="G6" s="14"/>
      <c r="H6" s="14"/>
      <c r="I6" s="16"/>
    </row>
    <row r="7" spans="1:9" ht="38.25">
      <c r="A7" s="14"/>
      <c r="B7" s="14"/>
      <c r="C7" s="14"/>
      <c r="D7" s="14"/>
      <c r="E7" s="11" t="s">
        <v>303</v>
      </c>
      <c r="F7" s="15"/>
      <c r="G7" s="14"/>
      <c r="H7" s="14"/>
      <c r="I7" s="16"/>
    </row>
    <row r="8" spans="1:9" ht="38.25">
      <c r="A8" s="48" t="s">
        <v>269</v>
      </c>
      <c r="B8" s="14"/>
      <c r="C8" s="14"/>
      <c r="D8" s="14"/>
      <c r="E8" s="11" t="s">
        <v>299</v>
      </c>
      <c r="F8" s="15"/>
      <c r="G8" s="14"/>
      <c r="H8" s="14"/>
      <c r="I8" s="17"/>
    </row>
    <row r="9" spans="1:9" ht="12.75">
      <c r="A9" s="48"/>
      <c r="B9" s="14"/>
      <c r="C9" s="14"/>
      <c r="D9" s="14"/>
      <c r="E9" s="11" t="s">
        <v>301</v>
      </c>
      <c r="F9" s="15"/>
      <c r="G9" s="14"/>
      <c r="H9" s="14"/>
      <c r="I9" s="17"/>
    </row>
    <row r="10" spans="1:9" ht="38.25">
      <c r="A10" s="48"/>
      <c r="B10" s="14"/>
      <c r="C10" s="14"/>
      <c r="D10" s="14"/>
      <c r="E10" s="11" t="s">
        <v>303</v>
      </c>
      <c r="F10" s="15"/>
      <c r="G10" s="14"/>
      <c r="H10" s="14"/>
      <c r="I10" s="17"/>
    </row>
    <row r="11" spans="1:9" ht="12.75">
      <c r="A11" s="48"/>
      <c r="B11" s="14"/>
      <c r="C11" s="14"/>
      <c r="D11" s="14"/>
      <c r="E11" s="11"/>
      <c r="F11" s="15"/>
      <c r="G11" s="14"/>
      <c r="H11" s="14"/>
      <c r="I11" s="17"/>
    </row>
    <row r="12" spans="1:9" ht="12.75">
      <c r="A12" s="48"/>
      <c r="B12" s="14"/>
      <c r="C12" s="14"/>
      <c r="D12" s="14"/>
      <c r="E12" s="11"/>
      <c r="F12" s="15"/>
      <c r="G12" s="14"/>
      <c r="H12" s="14"/>
      <c r="I12" s="17"/>
    </row>
    <row r="13" spans="1:9" ht="12.75">
      <c r="A13" s="107" t="s">
        <v>152</v>
      </c>
      <c r="B13" s="14"/>
      <c r="C13" s="14"/>
      <c r="D13" s="14"/>
      <c r="E13" s="11" t="s">
        <v>299</v>
      </c>
      <c r="F13" s="15"/>
      <c r="G13" s="14"/>
      <c r="H13" s="14"/>
      <c r="I13" s="123"/>
    </row>
    <row r="14" spans="1:9" ht="25.5" customHeight="1">
      <c r="A14" s="108"/>
      <c r="B14" s="14"/>
      <c r="C14" s="14"/>
      <c r="D14" s="14"/>
      <c r="E14" s="11" t="s">
        <v>300</v>
      </c>
      <c r="F14" s="15"/>
      <c r="G14" s="14"/>
      <c r="H14" s="14"/>
      <c r="I14" s="124"/>
    </row>
    <row r="15" spans="1:9" ht="14.25" customHeight="1">
      <c r="A15" s="108"/>
      <c r="B15" s="14"/>
      <c r="C15" s="14"/>
      <c r="D15" s="14"/>
      <c r="E15" s="11" t="s">
        <v>301</v>
      </c>
      <c r="F15" s="15"/>
      <c r="G15" s="14"/>
      <c r="H15" s="14"/>
      <c r="I15" s="124"/>
    </row>
    <row r="16" spans="1:9" ht="15" customHeight="1">
      <c r="A16" s="108"/>
      <c r="B16" s="14"/>
      <c r="C16" s="14"/>
      <c r="D16" s="14"/>
      <c r="E16" s="11" t="s">
        <v>302</v>
      </c>
      <c r="F16" s="15"/>
      <c r="G16" s="14"/>
      <c r="H16" s="14"/>
      <c r="I16" s="124"/>
    </row>
    <row r="17" spans="1:9" ht="44.25" customHeight="1">
      <c r="A17" s="109"/>
      <c r="B17" s="14"/>
      <c r="C17" s="14"/>
      <c r="D17" s="14"/>
      <c r="E17" s="11" t="s">
        <v>303</v>
      </c>
      <c r="F17" s="15"/>
      <c r="G17" s="14"/>
      <c r="H17" s="14"/>
      <c r="I17" s="124"/>
    </row>
    <row r="18" spans="1:9" ht="16.5" customHeight="1">
      <c r="A18" s="110" t="s">
        <v>355</v>
      </c>
      <c r="B18" s="14"/>
      <c r="C18" s="14"/>
      <c r="D18" s="14"/>
      <c r="E18" s="11" t="s">
        <v>299</v>
      </c>
      <c r="F18" s="15"/>
      <c r="G18" s="14"/>
      <c r="H18" s="14"/>
      <c r="I18" s="125"/>
    </row>
    <row r="19" spans="1:9" ht="30" customHeight="1">
      <c r="A19" s="111"/>
      <c r="B19" s="14"/>
      <c r="C19" s="14"/>
      <c r="D19" s="14"/>
      <c r="E19" s="11" t="s">
        <v>300</v>
      </c>
      <c r="F19" s="15"/>
      <c r="G19" s="14"/>
      <c r="H19" s="14"/>
      <c r="I19" s="123"/>
    </row>
    <row r="20" spans="1:9" ht="18.75" customHeight="1">
      <c r="A20" s="111"/>
      <c r="B20" s="14"/>
      <c r="C20" s="14"/>
      <c r="D20" s="14"/>
      <c r="E20" s="11" t="s">
        <v>301</v>
      </c>
      <c r="F20" s="15"/>
      <c r="G20" s="14"/>
      <c r="H20" s="14"/>
      <c r="I20" s="124"/>
    </row>
    <row r="21" spans="1:9" ht="19.5" customHeight="1">
      <c r="A21" s="111"/>
      <c r="B21" s="14"/>
      <c r="C21" s="14"/>
      <c r="D21" s="14"/>
      <c r="E21" s="11" t="s">
        <v>302</v>
      </c>
      <c r="F21" s="15"/>
      <c r="G21" s="14"/>
      <c r="H21" s="14"/>
      <c r="I21" s="124"/>
    </row>
    <row r="22" spans="1:9" ht="79.5" customHeight="1">
      <c r="A22" s="112"/>
      <c r="B22" s="14"/>
      <c r="C22" s="14"/>
      <c r="D22" s="14"/>
      <c r="E22" s="11" t="s">
        <v>303</v>
      </c>
      <c r="F22" s="15"/>
      <c r="G22" s="14"/>
      <c r="H22" s="14"/>
      <c r="I22" s="125"/>
    </row>
    <row r="23" spans="1:9" ht="150.75" customHeight="1">
      <c r="A23" s="11" t="s">
        <v>276</v>
      </c>
      <c r="B23" s="11" t="s">
        <v>326</v>
      </c>
      <c r="C23" s="14" t="s">
        <v>295</v>
      </c>
      <c r="D23" s="14" t="s">
        <v>295</v>
      </c>
      <c r="E23" s="11" t="s">
        <v>301</v>
      </c>
      <c r="F23" s="15"/>
      <c r="G23" s="14">
        <v>0</v>
      </c>
      <c r="H23" s="14"/>
      <c r="I23" s="19" t="s">
        <v>242</v>
      </c>
    </row>
    <row r="24" spans="1:9" ht="154.5" customHeight="1">
      <c r="A24" s="20" t="s">
        <v>85</v>
      </c>
      <c r="B24" s="20" t="s">
        <v>326</v>
      </c>
      <c r="C24" s="21" t="s">
        <v>295</v>
      </c>
      <c r="D24" s="21" t="s">
        <v>295</v>
      </c>
      <c r="E24" s="20" t="s">
        <v>301</v>
      </c>
      <c r="F24" s="21"/>
      <c r="G24" s="21">
        <v>0</v>
      </c>
      <c r="H24" s="21"/>
      <c r="I24" s="22" t="s">
        <v>242</v>
      </c>
    </row>
    <row r="25" spans="1:12" ht="89.25" customHeight="1">
      <c r="A25" s="20" t="s">
        <v>277</v>
      </c>
      <c r="B25" s="20" t="s">
        <v>326</v>
      </c>
      <c r="C25" s="21" t="s">
        <v>359</v>
      </c>
      <c r="D25" s="21" t="s">
        <v>296</v>
      </c>
      <c r="E25" s="20" t="s">
        <v>301</v>
      </c>
      <c r="F25" s="21">
        <v>100</v>
      </c>
      <c r="G25" s="21"/>
      <c r="H25" s="21"/>
      <c r="I25" s="23" t="s">
        <v>363</v>
      </c>
      <c r="J25" s="12">
        <f>F25+F28+F29+F30+F31+F34+F39+F43</f>
        <v>11265</v>
      </c>
      <c r="K25" s="12">
        <f>G25+G28+G29+G30+G31+G34+G39+G43</f>
        <v>11265</v>
      </c>
      <c r="L25" s="12">
        <f>H25+H28+H29+H30+H31+H39+H43</f>
        <v>0</v>
      </c>
    </row>
    <row r="26" spans="1:9" ht="217.5" customHeight="1">
      <c r="A26" s="20" t="s">
        <v>81</v>
      </c>
      <c r="B26" s="20" t="s">
        <v>416</v>
      </c>
      <c r="C26" s="21" t="s">
        <v>359</v>
      </c>
      <c r="D26" s="21" t="s">
        <v>295</v>
      </c>
      <c r="E26" s="20" t="s">
        <v>9</v>
      </c>
      <c r="F26" s="21"/>
      <c r="G26" s="21"/>
      <c r="H26" s="21"/>
      <c r="I26" s="22" t="s">
        <v>194</v>
      </c>
    </row>
    <row r="27" spans="1:9" ht="216.75" customHeight="1">
      <c r="A27" s="20" t="s">
        <v>132</v>
      </c>
      <c r="B27" s="20" t="s">
        <v>416</v>
      </c>
      <c r="C27" s="21" t="s">
        <v>359</v>
      </c>
      <c r="D27" s="21" t="s">
        <v>295</v>
      </c>
      <c r="E27" s="20" t="s">
        <v>9</v>
      </c>
      <c r="F27" s="21"/>
      <c r="G27" s="21"/>
      <c r="H27" s="21"/>
      <c r="I27" s="22" t="s">
        <v>350</v>
      </c>
    </row>
    <row r="28" spans="1:9" ht="303.75" customHeight="1">
      <c r="A28" s="20" t="s">
        <v>278</v>
      </c>
      <c r="B28" s="20" t="s">
        <v>327</v>
      </c>
      <c r="C28" s="21" t="s">
        <v>359</v>
      </c>
      <c r="D28" s="21" t="s">
        <v>356</v>
      </c>
      <c r="E28" s="20" t="s">
        <v>9</v>
      </c>
      <c r="F28" s="21">
        <v>964</v>
      </c>
      <c r="G28" s="21"/>
      <c r="H28" s="21"/>
      <c r="I28" s="23" t="s">
        <v>374</v>
      </c>
    </row>
    <row r="29" spans="1:9" ht="63.75" customHeight="1">
      <c r="A29" s="20" t="s">
        <v>328</v>
      </c>
      <c r="B29" s="20" t="s">
        <v>326</v>
      </c>
      <c r="C29" s="21" t="s">
        <v>359</v>
      </c>
      <c r="D29" s="21" t="s">
        <v>356</v>
      </c>
      <c r="E29" s="20" t="s">
        <v>9</v>
      </c>
      <c r="F29" s="21">
        <v>500</v>
      </c>
      <c r="G29" s="21"/>
      <c r="H29" s="21"/>
      <c r="I29" s="24"/>
    </row>
    <row r="30" spans="1:9" ht="58.5" customHeight="1">
      <c r="A30" s="20" t="s">
        <v>329</v>
      </c>
      <c r="B30" s="20" t="s">
        <v>330</v>
      </c>
      <c r="C30" s="21" t="s">
        <v>359</v>
      </c>
      <c r="D30" s="21" t="s">
        <v>295</v>
      </c>
      <c r="E30" s="20" t="s">
        <v>9</v>
      </c>
      <c r="F30" s="21">
        <v>100</v>
      </c>
      <c r="G30" s="21"/>
      <c r="H30" s="21"/>
      <c r="I30" s="24"/>
    </row>
    <row r="31" spans="1:9" ht="51">
      <c r="A31" s="20" t="s">
        <v>247</v>
      </c>
      <c r="B31" s="20" t="s">
        <v>248</v>
      </c>
      <c r="C31" s="21" t="s">
        <v>296</v>
      </c>
      <c r="D31" s="21" t="s">
        <v>296</v>
      </c>
      <c r="E31" s="20" t="s">
        <v>9</v>
      </c>
      <c r="F31" s="21">
        <v>216</v>
      </c>
      <c r="G31" s="21"/>
      <c r="H31" s="21"/>
      <c r="I31" s="24"/>
    </row>
    <row r="32" spans="1:9" ht="41.25" customHeight="1">
      <c r="A32" s="20" t="s">
        <v>98</v>
      </c>
      <c r="B32" s="20" t="s">
        <v>63</v>
      </c>
      <c r="C32" s="21" t="s">
        <v>296</v>
      </c>
      <c r="D32" s="21" t="s">
        <v>356</v>
      </c>
      <c r="E32" s="20" t="s">
        <v>302</v>
      </c>
      <c r="F32" s="21">
        <v>0</v>
      </c>
      <c r="G32" s="21">
        <v>0</v>
      </c>
      <c r="H32" s="21">
        <v>0</v>
      </c>
      <c r="I32" s="22" t="s">
        <v>106</v>
      </c>
    </row>
    <row r="33" spans="1:9" ht="51.75" customHeight="1">
      <c r="A33" s="20" t="s">
        <v>64</v>
      </c>
      <c r="B33" s="20" t="s">
        <v>65</v>
      </c>
      <c r="C33" s="21" t="s">
        <v>295</v>
      </c>
      <c r="D33" s="21" t="s">
        <v>356</v>
      </c>
      <c r="E33" s="20" t="s">
        <v>62</v>
      </c>
      <c r="F33" s="21"/>
      <c r="G33" s="21">
        <v>500</v>
      </c>
      <c r="H33" s="21">
        <v>500</v>
      </c>
      <c r="I33" s="22" t="s">
        <v>230</v>
      </c>
    </row>
    <row r="34" spans="1:9" ht="112.5" customHeight="1">
      <c r="A34" s="20" t="s">
        <v>357</v>
      </c>
      <c r="B34" s="20" t="s">
        <v>326</v>
      </c>
      <c r="C34" s="21" t="s">
        <v>358</v>
      </c>
      <c r="D34" s="21" t="s">
        <v>296</v>
      </c>
      <c r="E34" s="20" t="s">
        <v>301</v>
      </c>
      <c r="F34" s="21">
        <v>9120</v>
      </c>
      <c r="G34" s="21"/>
      <c r="H34" s="21"/>
      <c r="I34" s="22" t="s">
        <v>69</v>
      </c>
    </row>
    <row r="35" spans="1:9" ht="89.25">
      <c r="A35" s="20" t="s">
        <v>25</v>
      </c>
      <c r="B35" s="20" t="s">
        <v>65</v>
      </c>
      <c r="C35" s="21" t="s">
        <v>296</v>
      </c>
      <c r="D35" s="21" t="s">
        <v>356</v>
      </c>
      <c r="E35" s="20" t="s">
        <v>62</v>
      </c>
      <c r="F35" s="21"/>
      <c r="G35" s="21">
        <v>110884</v>
      </c>
      <c r="H35" s="21">
        <v>135980</v>
      </c>
      <c r="I35" s="22" t="s">
        <v>229</v>
      </c>
    </row>
    <row r="36" spans="1:9" ht="101.25" customHeight="1">
      <c r="A36" s="20" t="s">
        <v>110</v>
      </c>
      <c r="B36" s="20" t="s">
        <v>65</v>
      </c>
      <c r="C36" s="21" t="s">
        <v>359</v>
      </c>
      <c r="D36" s="21" t="s">
        <v>356</v>
      </c>
      <c r="E36" s="20" t="s">
        <v>62</v>
      </c>
      <c r="F36" s="21">
        <v>50000</v>
      </c>
      <c r="G36" s="21">
        <v>50000</v>
      </c>
      <c r="H36" s="21">
        <v>50000</v>
      </c>
      <c r="I36" s="22" t="s">
        <v>241</v>
      </c>
    </row>
    <row r="37" spans="1:9" ht="132" customHeight="1">
      <c r="A37" s="20" t="s">
        <v>396</v>
      </c>
      <c r="B37" s="20" t="s">
        <v>326</v>
      </c>
      <c r="C37" s="21" t="s">
        <v>297</v>
      </c>
      <c r="D37" s="21" t="s">
        <v>356</v>
      </c>
      <c r="E37" s="20" t="s">
        <v>301</v>
      </c>
      <c r="F37" s="21"/>
      <c r="G37" s="21">
        <v>0</v>
      </c>
      <c r="H37" s="21">
        <v>0</v>
      </c>
      <c r="I37" s="24"/>
    </row>
    <row r="38" spans="1:9" ht="79.5" customHeight="1">
      <c r="A38" s="20" t="s">
        <v>71</v>
      </c>
      <c r="B38" s="20"/>
      <c r="C38" s="21"/>
      <c r="D38" s="21"/>
      <c r="E38" s="20"/>
      <c r="F38" s="21"/>
      <c r="G38" s="21"/>
      <c r="H38" s="21"/>
      <c r="I38" s="24"/>
    </row>
    <row r="39" spans="1:9" ht="47.25" customHeight="1">
      <c r="A39" s="105" t="s">
        <v>319</v>
      </c>
      <c r="B39" s="105" t="s">
        <v>271</v>
      </c>
      <c r="C39" s="103" t="s">
        <v>358</v>
      </c>
      <c r="D39" s="103" t="s">
        <v>356</v>
      </c>
      <c r="E39" s="20" t="s">
        <v>301</v>
      </c>
      <c r="F39" s="21">
        <v>265</v>
      </c>
      <c r="G39" s="21">
        <v>1980</v>
      </c>
      <c r="H39" s="21"/>
      <c r="I39" s="118" t="s">
        <v>429</v>
      </c>
    </row>
    <row r="40" spans="1:9" ht="53.25" customHeight="1">
      <c r="A40" s="106"/>
      <c r="B40" s="106"/>
      <c r="C40" s="104"/>
      <c r="D40" s="104"/>
      <c r="E40" s="20" t="s">
        <v>302</v>
      </c>
      <c r="F40" s="21">
        <v>29.5</v>
      </c>
      <c r="G40" s="21">
        <v>220</v>
      </c>
      <c r="H40" s="21">
        <v>260</v>
      </c>
      <c r="I40" s="126"/>
    </row>
    <row r="41" spans="1:9" ht="51" customHeight="1">
      <c r="A41" s="105" t="s">
        <v>308</v>
      </c>
      <c r="B41" s="105" t="s">
        <v>271</v>
      </c>
      <c r="C41" s="103" t="s">
        <v>359</v>
      </c>
      <c r="D41" s="103" t="s">
        <v>295</v>
      </c>
      <c r="E41" s="20" t="s">
        <v>9</v>
      </c>
      <c r="F41" s="21"/>
      <c r="G41" s="21"/>
      <c r="H41" s="21"/>
      <c r="I41" s="118" t="s">
        <v>429</v>
      </c>
    </row>
    <row r="42" spans="1:9" ht="48" customHeight="1">
      <c r="A42" s="106"/>
      <c r="B42" s="106"/>
      <c r="C42" s="104"/>
      <c r="D42" s="104"/>
      <c r="E42" s="20" t="s">
        <v>302</v>
      </c>
      <c r="F42" s="21" t="s">
        <v>309</v>
      </c>
      <c r="G42" s="21" t="s">
        <v>309</v>
      </c>
      <c r="H42" s="21"/>
      <c r="I42" s="112"/>
    </row>
    <row r="43" spans="1:9" ht="48" customHeight="1">
      <c r="A43" s="105" t="s">
        <v>60</v>
      </c>
      <c r="B43" s="105" t="s">
        <v>271</v>
      </c>
      <c r="C43" s="103" t="s">
        <v>295</v>
      </c>
      <c r="D43" s="103" t="s">
        <v>356</v>
      </c>
      <c r="E43" s="20" t="s">
        <v>301</v>
      </c>
      <c r="F43" s="21"/>
      <c r="G43" s="21">
        <v>9285</v>
      </c>
      <c r="H43" s="21"/>
      <c r="I43" s="118"/>
    </row>
    <row r="44" spans="1:9" ht="41.25" customHeight="1">
      <c r="A44" s="106"/>
      <c r="B44" s="106"/>
      <c r="C44" s="104"/>
      <c r="D44" s="104"/>
      <c r="E44" s="20" t="s">
        <v>302</v>
      </c>
      <c r="F44" s="21"/>
      <c r="G44" s="21">
        <v>1638.5</v>
      </c>
      <c r="H44" s="21">
        <v>993</v>
      </c>
      <c r="I44" s="112"/>
    </row>
    <row r="45" spans="1:9" ht="51">
      <c r="A45" s="20" t="s">
        <v>61</v>
      </c>
      <c r="B45" s="20" t="s">
        <v>62</v>
      </c>
      <c r="C45" s="21" t="s">
        <v>296</v>
      </c>
      <c r="D45" s="21" t="s">
        <v>356</v>
      </c>
      <c r="E45" s="20" t="s">
        <v>62</v>
      </c>
      <c r="F45" s="21">
        <v>13000</v>
      </c>
      <c r="G45" s="21">
        <v>13000</v>
      </c>
      <c r="H45" s="21">
        <v>13000</v>
      </c>
      <c r="I45" s="24"/>
    </row>
    <row r="46" spans="1:12" ht="48" customHeight="1">
      <c r="A46" s="119" t="s">
        <v>397</v>
      </c>
      <c r="B46" s="119" t="s">
        <v>271</v>
      </c>
      <c r="C46" s="116" t="s">
        <v>296</v>
      </c>
      <c r="D46" s="116" t="s">
        <v>296</v>
      </c>
      <c r="E46" s="25" t="s">
        <v>301</v>
      </c>
      <c r="F46" s="26">
        <v>5000</v>
      </c>
      <c r="G46" s="26"/>
      <c r="H46" s="26"/>
      <c r="I46" s="121"/>
      <c r="J46" s="12">
        <f>F46+F48+F52+F50</f>
        <v>11400</v>
      </c>
      <c r="K46" s="12">
        <f>G46+G48+G52</f>
        <v>11000</v>
      </c>
      <c r="L46" s="12">
        <f>H46+H48+H52</f>
        <v>0</v>
      </c>
    </row>
    <row r="47" spans="1:9" ht="38.25" customHeight="1">
      <c r="A47" s="120"/>
      <c r="B47" s="120"/>
      <c r="C47" s="117"/>
      <c r="D47" s="117"/>
      <c r="E47" s="25" t="s">
        <v>302</v>
      </c>
      <c r="F47" s="26">
        <v>555.56</v>
      </c>
      <c r="G47" s="26"/>
      <c r="H47" s="26"/>
      <c r="I47" s="122"/>
    </row>
    <row r="48" spans="1:9" ht="52.5" customHeight="1">
      <c r="A48" s="119" t="s">
        <v>398</v>
      </c>
      <c r="B48" s="119" t="s">
        <v>271</v>
      </c>
      <c r="C48" s="116" t="s">
        <v>296</v>
      </c>
      <c r="D48" s="116" t="s">
        <v>296</v>
      </c>
      <c r="E48" s="25" t="s">
        <v>301</v>
      </c>
      <c r="F48" s="26">
        <v>1400</v>
      </c>
      <c r="G48" s="26"/>
      <c r="H48" s="26"/>
      <c r="I48" s="121"/>
    </row>
    <row r="49" spans="1:9" ht="53.25" customHeight="1">
      <c r="A49" s="120"/>
      <c r="B49" s="120"/>
      <c r="C49" s="117"/>
      <c r="D49" s="117"/>
      <c r="E49" s="25" t="s">
        <v>302</v>
      </c>
      <c r="F49" s="26">
        <v>933.33</v>
      </c>
      <c r="G49" s="26"/>
      <c r="H49" s="26"/>
      <c r="I49" s="122"/>
    </row>
    <row r="50" spans="1:9" ht="30" customHeight="1">
      <c r="A50" s="119" t="s">
        <v>10</v>
      </c>
      <c r="B50" s="27"/>
      <c r="C50" s="116" t="s">
        <v>296</v>
      </c>
      <c r="D50" s="116" t="s">
        <v>296</v>
      </c>
      <c r="E50" s="25" t="s">
        <v>301</v>
      </c>
      <c r="F50" s="26">
        <v>1000</v>
      </c>
      <c r="G50" s="26"/>
      <c r="H50" s="26"/>
      <c r="I50" s="121"/>
    </row>
    <row r="51" spans="1:9" ht="32.25" customHeight="1">
      <c r="A51" s="120"/>
      <c r="B51" s="27"/>
      <c r="C51" s="117"/>
      <c r="D51" s="117"/>
      <c r="E51" s="25" t="s">
        <v>302</v>
      </c>
      <c r="F51" s="26">
        <v>666.66</v>
      </c>
      <c r="G51" s="26"/>
      <c r="H51" s="26"/>
      <c r="I51" s="122"/>
    </row>
    <row r="52" spans="1:9" ht="47.25" customHeight="1">
      <c r="A52" s="119" t="s">
        <v>399</v>
      </c>
      <c r="B52" s="119" t="s">
        <v>271</v>
      </c>
      <c r="C52" s="116" t="s">
        <v>296</v>
      </c>
      <c r="D52" s="116" t="s">
        <v>295</v>
      </c>
      <c r="E52" s="25" t="s">
        <v>301</v>
      </c>
      <c r="F52" s="26">
        <v>4000</v>
      </c>
      <c r="G52" s="26">
        <v>11000</v>
      </c>
      <c r="H52" s="26"/>
      <c r="I52" s="121"/>
    </row>
    <row r="53" spans="1:9" ht="43.5" customHeight="1">
      <c r="A53" s="120"/>
      <c r="B53" s="120"/>
      <c r="C53" s="117"/>
      <c r="D53" s="117"/>
      <c r="E53" s="25" t="s">
        <v>302</v>
      </c>
      <c r="F53" s="26">
        <v>555.56</v>
      </c>
      <c r="G53" s="26">
        <v>1222.22</v>
      </c>
      <c r="H53" s="26"/>
      <c r="I53" s="122"/>
    </row>
    <row r="54" spans="1:9" ht="166.5" customHeight="1">
      <c r="A54" s="25" t="s">
        <v>281</v>
      </c>
      <c r="B54" s="25" t="s">
        <v>326</v>
      </c>
      <c r="C54" s="26" t="s">
        <v>296</v>
      </c>
      <c r="D54" s="26" t="s">
        <v>356</v>
      </c>
      <c r="E54" s="26" t="s">
        <v>305</v>
      </c>
      <c r="F54" s="26"/>
      <c r="G54" s="26"/>
      <c r="H54" s="26"/>
      <c r="I54" s="19" t="s">
        <v>372</v>
      </c>
    </row>
    <row r="55" spans="1:9" ht="232.5" customHeight="1">
      <c r="A55" s="25" t="s">
        <v>282</v>
      </c>
      <c r="B55" s="25" t="s">
        <v>326</v>
      </c>
      <c r="C55" s="26" t="s">
        <v>296</v>
      </c>
      <c r="D55" s="26" t="s">
        <v>356</v>
      </c>
      <c r="E55" s="26" t="s">
        <v>305</v>
      </c>
      <c r="F55" s="26"/>
      <c r="G55" s="26"/>
      <c r="H55" s="26"/>
      <c r="I55" s="19" t="s">
        <v>142</v>
      </c>
    </row>
    <row r="56" spans="1:9" ht="214.5" customHeight="1">
      <c r="A56" s="25" t="s">
        <v>283</v>
      </c>
      <c r="B56" s="25" t="s">
        <v>326</v>
      </c>
      <c r="C56" s="26" t="s">
        <v>296</v>
      </c>
      <c r="D56" s="26" t="s">
        <v>356</v>
      </c>
      <c r="E56" s="26" t="s">
        <v>305</v>
      </c>
      <c r="F56" s="26"/>
      <c r="G56" s="26"/>
      <c r="H56" s="26"/>
      <c r="I56" s="19" t="s">
        <v>99</v>
      </c>
    </row>
    <row r="57" spans="1:9" ht="367.5" customHeight="1">
      <c r="A57" s="25" t="s">
        <v>80</v>
      </c>
      <c r="B57" s="25" t="s">
        <v>147</v>
      </c>
      <c r="C57" s="26" t="s">
        <v>296</v>
      </c>
      <c r="D57" s="26" t="s">
        <v>356</v>
      </c>
      <c r="E57" s="26" t="s">
        <v>305</v>
      </c>
      <c r="F57" s="26"/>
      <c r="G57" s="26"/>
      <c r="H57" s="26"/>
      <c r="I57" s="23" t="s">
        <v>26</v>
      </c>
    </row>
    <row r="58" spans="1:9" ht="113.25" customHeight="1">
      <c r="A58" s="28" t="s">
        <v>310</v>
      </c>
      <c r="B58" s="14"/>
      <c r="C58" s="14"/>
      <c r="D58" s="14"/>
      <c r="E58" s="14"/>
      <c r="F58" s="15"/>
      <c r="G58" s="14"/>
      <c r="H58" s="14"/>
      <c r="I58" s="16"/>
    </row>
    <row r="59" spans="1:9" ht="81" customHeight="1">
      <c r="A59" s="29" t="s">
        <v>11</v>
      </c>
      <c r="B59" s="30"/>
      <c r="C59" s="14"/>
      <c r="D59" s="14"/>
      <c r="E59" s="14"/>
      <c r="F59" s="15"/>
      <c r="G59" s="14"/>
      <c r="H59" s="14"/>
      <c r="I59" s="16"/>
    </row>
    <row r="60" spans="1:9" ht="63.75">
      <c r="A60" s="10" t="s">
        <v>13</v>
      </c>
      <c r="B60" s="31" t="s">
        <v>326</v>
      </c>
      <c r="C60" s="32" t="s">
        <v>296</v>
      </c>
      <c r="D60" s="32" t="s">
        <v>297</v>
      </c>
      <c r="E60" s="32" t="s">
        <v>301</v>
      </c>
      <c r="F60" s="15">
        <v>20540.8</v>
      </c>
      <c r="G60" s="32">
        <v>20545.8</v>
      </c>
      <c r="H60" s="32">
        <v>20545.8</v>
      </c>
      <c r="I60" s="14"/>
    </row>
    <row r="61" spans="1:9" ht="292.5" customHeight="1">
      <c r="A61" s="3" t="s">
        <v>14</v>
      </c>
      <c r="B61" s="33" t="s">
        <v>326</v>
      </c>
      <c r="C61" s="14" t="s">
        <v>296</v>
      </c>
      <c r="D61" s="14" t="s">
        <v>297</v>
      </c>
      <c r="E61" s="14" t="s">
        <v>305</v>
      </c>
      <c r="F61" s="15"/>
      <c r="G61" s="14"/>
      <c r="H61" s="14"/>
      <c r="I61" s="23" t="s">
        <v>67</v>
      </c>
    </row>
    <row r="62" spans="1:9" ht="74.25" customHeight="1">
      <c r="A62" s="3" t="s">
        <v>268</v>
      </c>
      <c r="B62" s="34" t="s">
        <v>326</v>
      </c>
      <c r="C62" s="14" t="s">
        <v>296</v>
      </c>
      <c r="D62" s="14" t="s">
        <v>297</v>
      </c>
      <c r="E62" s="14" t="s">
        <v>301</v>
      </c>
      <c r="F62" s="15">
        <v>37.9</v>
      </c>
      <c r="G62" s="14">
        <v>37.9</v>
      </c>
      <c r="H62" s="15">
        <v>37.9</v>
      </c>
      <c r="I62" s="11" t="s">
        <v>387</v>
      </c>
    </row>
    <row r="63" spans="1:9" ht="317.25" customHeight="1">
      <c r="A63" s="3" t="s">
        <v>126</v>
      </c>
      <c r="B63" s="34" t="s">
        <v>304</v>
      </c>
      <c r="C63" s="14" t="s">
        <v>296</v>
      </c>
      <c r="D63" s="14" t="s">
        <v>297</v>
      </c>
      <c r="E63" s="14" t="s">
        <v>305</v>
      </c>
      <c r="F63" s="15"/>
      <c r="G63" s="14"/>
      <c r="H63" s="14"/>
      <c r="I63" s="11" t="s">
        <v>334</v>
      </c>
    </row>
    <row r="64" spans="1:9" ht="409.5" customHeight="1">
      <c r="A64" s="3" t="s">
        <v>401</v>
      </c>
      <c r="B64" s="34" t="s">
        <v>326</v>
      </c>
      <c r="C64" s="14" t="s">
        <v>296</v>
      </c>
      <c r="D64" s="14" t="s">
        <v>297</v>
      </c>
      <c r="E64" s="14" t="s">
        <v>305</v>
      </c>
      <c r="F64" s="15"/>
      <c r="G64" s="14"/>
      <c r="H64" s="14"/>
      <c r="I64" s="23" t="s">
        <v>386</v>
      </c>
    </row>
    <row r="65" spans="1:9" ht="140.25">
      <c r="A65" s="3" t="s">
        <v>73</v>
      </c>
      <c r="B65" s="34" t="s">
        <v>361</v>
      </c>
      <c r="C65" s="14" t="s">
        <v>296</v>
      </c>
      <c r="D65" s="14" t="s">
        <v>297</v>
      </c>
      <c r="E65" s="14" t="s">
        <v>305</v>
      </c>
      <c r="F65" s="15"/>
      <c r="G65" s="14"/>
      <c r="H65" s="14"/>
      <c r="I65" s="11" t="s">
        <v>15</v>
      </c>
    </row>
    <row r="66" spans="1:9" ht="75">
      <c r="A66" s="3" t="s">
        <v>74</v>
      </c>
      <c r="B66" s="34" t="s">
        <v>326</v>
      </c>
      <c r="C66" s="14" t="s">
        <v>296</v>
      </c>
      <c r="D66" s="14" t="s">
        <v>297</v>
      </c>
      <c r="E66" s="14" t="s">
        <v>305</v>
      </c>
      <c r="F66" s="15"/>
      <c r="G66" s="14"/>
      <c r="H66" s="14"/>
      <c r="I66" s="11" t="s">
        <v>16</v>
      </c>
    </row>
    <row r="67" spans="1:9" ht="64.5" customHeight="1">
      <c r="A67" s="1" t="s">
        <v>76</v>
      </c>
      <c r="B67" s="34" t="s">
        <v>326</v>
      </c>
      <c r="C67" s="14" t="s">
        <v>296</v>
      </c>
      <c r="D67" s="14" t="s">
        <v>77</v>
      </c>
      <c r="E67" s="14" t="s">
        <v>301</v>
      </c>
      <c r="F67" s="15">
        <v>80</v>
      </c>
      <c r="G67" s="14">
        <v>80</v>
      </c>
      <c r="H67" s="14">
        <v>80</v>
      </c>
      <c r="I67" s="19" t="s">
        <v>16</v>
      </c>
    </row>
    <row r="68" spans="1:9" ht="120">
      <c r="A68" s="2" t="s">
        <v>75</v>
      </c>
      <c r="B68" s="34" t="s">
        <v>326</v>
      </c>
      <c r="C68" s="14" t="s">
        <v>296</v>
      </c>
      <c r="D68" s="14" t="s">
        <v>77</v>
      </c>
      <c r="E68" s="14" t="s">
        <v>301</v>
      </c>
      <c r="F68" s="15">
        <v>2000</v>
      </c>
      <c r="G68" s="14">
        <v>2000</v>
      </c>
      <c r="H68" s="14">
        <v>2000</v>
      </c>
      <c r="I68" s="19" t="s">
        <v>17</v>
      </c>
    </row>
    <row r="69" spans="1:9" ht="105" customHeight="1">
      <c r="A69" s="2" t="s">
        <v>204</v>
      </c>
      <c r="B69" s="33" t="s">
        <v>434</v>
      </c>
      <c r="C69" s="14" t="s">
        <v>358</v>
      </c>
      <c r="D69" s="14" t="s">
        <v>297</v>
      </c>
      <c r="E69" s="14" t="s">
        <v>301</v>
      </c>
      <c r="F69" s="15">
        <v>750</v>
      </c>
      <c r="G69" s="14">
        <v>1115</v>
      </c>
      <c r="H69" s="32"/>
      <c r="I69" s="19" t="s">
        <v>246</v>
      </c>
    </row>
    <row r="70" spans="1:9" ht="195" customHeight="1">
      <c r="A70" s="2" t="s">
        <v>55</v>
      </c>
      <c r="B70" s="35" t="s">
        <v>326</v>
      </c>
      <c r="C70" s="14" t="s">
        <v>296</v>
      </c>
      <c r="D70" s="14" t="s">
        <v>77</v>
      </c>
      <c r="E70" s="14" t="s">
        <v>305</v>
      </c>
      <c r="F70" s="15"/>
      <c r="G70" s="14"/>
      <c r="H70" s="32"/>
      <c r="I70" s="19" t="s">
        <v>102</v>
      </c>
    </row>
    <row r="71" spans="1:9" ht="45">
      <c r="A71" s="2" t="s">
        <v>148</v>
      </c>
      <c r="B71" s="35"/>
      <c r="C71" s="14"/>
      <c r="D71" s="14"/>
      <c r="E71" s="14"/>
      <c r="F71" s="15"/>
      <c r="G71" s="14"/>
      <c r="H71" s="32"/>
      <c r="I71" s="16"/>
    </row>
    <row r="72" spans="1:9" ht="75.75" customHeight="1">
      <c r="A72" s="2" t="s">
        <v>149</v>
      </c>
      <c r="B72" s="35" t="s">
        <v>326</v>
      </c>
      <c r="C72" s="14" t="s">
        <v>296</v>
      </c>
      <c r="D72" s="14" t="s">
        <v>296</v>
      </c>
      <c r="E72" s="14" t="s">
        <v>301</v>
      </c>
      <c r="F72" s="15">
        <v>363.6</v>
      </c>
      <c r="G72" s="14"/>
      <c r="H72" s="32"/>
      <c r="I72" s="16"/>
    </row>
    <row r="73" spans="1:9" ht="75">
      <c r="A73" s="2" t="s">
        <v>100</v>
      </c>
      <c r="B73" s="11" t="s">
        <v>326</v>
      </c>
      <c r="C73" s="14" t="s">
        <v>296</v>
      </c>
      <c r="D73" s="14" t="s">
        <v>296</v>
      </c>
      <c r="E73" s="14" t="s">
        <v>301</v>
      </c>
      <c r="F73" s="15">
        <v>200</v>
      </c>
      <c r="G73" s="14"/>
      <c r="H73" s="32"/>
      <c r="I73" s="16"/>
    </row>
    <row r="74" spans="1:9" ht="63.75">
      <c r="A74" s="2" t="s">
        <v>101</v>
      </c>
      <c r="B74" s="11" t="s">
        <v>326</v>
      </c>
      <c r="C74" s="14" t="s">
        <v>295</v>
      </c>
      <c r="D74" s="14" t="s">
        <v>295</v>
      </c>
      <c r="E74" s="14" t="s">
        <v>301</v>
      </c>
      <c r="F74" s="15"/>
      <c r="G74" s="14">
        <v>400</v>
      </c>
      <c r="H74" s="32"/>
      <c r="I74" s="16"/>
    </row>
    <row r="75" spans="1:9" ht="105.75" customHeight="1">
      <c r="A75" s="2" t="s">
        <v>371</v>
      </c>
      <c r="B75" s="11" t="s">
        <v>326</v>
      </c>
      <c r="C75" s="14" t="s">
        <v>295</v>
      </c>
      <c r="D75" s="14" t="s">
        <v>295</v>
      </c>
      <c r="E75" s="14" t="s">
        <v>301</v>
      </c>
      <c r="F75" s="15"/>
      <c r="G75" s="14">
        <v>500</v>
      </c>
      <c r="H75" s="32"/>
      <c r="I75" s="16"/>
    </row>
    <row r="76" spans="1:9" ht="282" customHeight="1">
      <c r="A76" s="4" t="s">
        <v>217</v>
      </c>
      <c r="B76" s="11" t="s">
        <v>326</v>
      </c>
      <c r="C76" s="36" t="s">
        <v>295</v>
      </c>
      <c r="D76" s="36" t="s">
        <v>295</v>
      </c>
      <c r="E76" s="36" t="s">
        <v>305</v>
      </c>
      <c r="F76" s="15"/>
      <c r="G76" s="14"/>
      <c r="H76" s="32"/>
      <c r="I76" s="23" t="s">
        <v>226</v>
      </c>
    </row>
    <row r="77" spans="1:9" ht="245.25" customHeight="1">
      <c r="A77" s="1" t="s">
        <v>218</v>
      </c>
      <c r="B77" s="11" t="s">
        <v>326</v>
      </c>
      <c r="C77" s="15" t="s">
        <v>296</v>
      </c>
      <c r="D77" s="15" t="s">
        <v>77</v>
      </c>
      <c r="E77" s="14" t="s">
        <v>301</v>
      </c>
      <c r="F77" s="15">
        <v>110</v>
      </c>
      <c r="G77" s="14">
        <v>110</v>
      </c>
      <c r="H77" s="14">
        <v>110</v>
      </c>
      <c r="I77" s="37" t="s">
        <v>54</v>
      </c>
    </row>
    <row r="78" spans="1:9" ht="45" customHeight="1">
      <c r="A78" s="113" t="s">
        <v>158</v>
      </c>
      <c r="B78" s="102" t="s">
        <v>326</v>
      </c>
      <c r="C78" s="114" t="s">
        <v>296</v>
      </c>
      <c r="D78" s="114" t="s">
        <v>77</v>
      </c>
      <c r="E78" s="15" t="s">
        <v>301</v>
      </c>
      <c r="F78" s="15">
        <v>5760</v>
      </c>
      <c r="G78" s="14">
        <v>5760</v>
      </c>
      <c r="H78" s="14">
        <v>5760</v>
      </c>
      <c r="I78" s="110" t="s">
        <v>27</v>
      </c>
    </row>
    <row r="79" spans="1:9" ht="43.5" customHeight="1">
      <c r="A79" s="102"/>
      <c r="B79" s="102"/>
      <c r="C79" s="115"/>
      <c r="D79" s="115"/>
      <c r="E79" s="15" t="s">
        <v>302</v>
      </c>
      <c r="F79" s="15">
        <v>640</v>
      </c>
      <c r="G79" s="14">
        <v>640</v>
      </c>
      <c r="H79" s="32">
        <v>640</v>
      </c>
      <c r="I79" s="112"/>
    </row>
    <row r="80" spans="1:9" ht="164.25" customHeight="1">
      <c r="A80" s="23" t="s">
        <v>379</v>
      </c>
      <c r="B80" s="18" t="s">
        <v>326</v>
      </c>
      <c r="C80" s="36" t="s">
        <v>296</v>
      </c>
      <c r="D80" s="36" t="s">
        <v>77</v>
      </c>
      <c r="E80" s="38" t="s">
        <v>305</v>
      </c>
      <c r="F80" s="15"/>
      <c r="G80" s="14"/>
      <c r="H80" s="32"/>
      <c r="I80" s="23" t="s">
        <v>314</v>
      </c>
    </row>
    <row r="81" spans="1:9" ht="66" customHeight="1">
      <c r="A81" s="19" t="s">
        <v>380</v>
      </c>
      <c r="B81" s="18" t="s">
        <v>326</v>
      </c>
      <c r="C81" s="36" t="s">
        <v>296</v>
      </c>
      <c r="D81" s="36" t="s">
        <v>77</v>
      </c>
      <c r="E81" s="38" t="s">
        <v>300</v>
      </c>
      <c r="F81" s="15">
        <v>15025</v>
      </c>
      <c r="G81" s="14">
        <v>15025</v>
      </c>
      <c r="H81" s="32">
        <v>15025</v>
      </c>
      <c r="I81" s="19" t="s">
        <v>66</v>
      </c>
    </row>
    <row r="82" spans="1:9" ht="139.5" customHeight="1">
      <c r="A82" s="19" t="s">
        <v>259</v>
      </c>
      <c r="B82" s="11" t="s">
        <v>326</v>
      </c>
      <c r="C82" s="14" t="s">
        <v>296</v>
      </c>
      <c r="D82" s="14" t="s">
        <v>77</v>
      </c>
      <c r="E82" s="15" t="s">
        <v>305</v>
      </c>
      <c r="F82" s="15"/>
      <c r="G82" s="14"/>
      <c r="H82" s="32"/>
      <c r="I82" s="19" t="s">
        <v>86</v>
      </c>
    </row>
    <row r="83" spans="1:9" ht="90" customHeight="1">
      <c r="A83" s="39" t="s">
        <v>260</v>
      </c>
      <c r="B83" s="11" t="s">
        <v>326</v>
      </c>
      <c r="C83" s="14" t="s">
        <v>296</v>
      </c>
      <c r="D83" s="14" t="s">
        <v>77</v>
      </c>
      <c r="E83" s="15" t="s">
        <v>305</v>
      </c>
      <c r="F83" s="15"/>
      <c r="G83" s="14"/>
      <c r="H83" s="32"/>
      <c r="I83" s="39" t="s">
        <v>87</v>
      </c>
    </row>
    <row r="84" spans="1:9" ht="353.25" customHeight="1">
      <c r="A84" s="19" t="s">
        <v>72</v>
      </c>
      <c r="B84" s="11" t="s">
        <v>326</v>
      </c>
      <c r="C84" s="14" t="s">
        <v>358</v>
      </c>
      <c r="D84" s="14" t="s">
        <v>295</v>
      </c>
      <c r="E84" s="15" t="s">
        <v>305</v>
      </c>
      <c r="F84" s="15"/>
      <c r="G84" s="14"/>
      <c r="H84" s="32"/>
      <c r="I84" s="19" t="s">
        <v>125</v>
      </c>
    </row>
    <row r="85" spans="1:9" ht="153.75" customHeight="1">
      <c r="A85" s="40" t="s">
        <v>360</v>
      </c>
      <c r="B85" s="11" t="s">
        <v>326</v>
      </c>
      <c r="C85" s="14" t="s">
        <v>358</v>
      </c>
      <c r="D85" s="14" t="s">
        <v>295</v>
      </c>
      <c r="E85" s="15" t="s">
        <v>305</v>
      </c>
      <c r="F85" s="15"/>
      <c r="G85" s="14"/>
      <c r="H85" s="32"/>
      <c r="I85" s="23" t="s">
        <v>257</v>
      </c>
    </row>
    <row r="86" spans="1:9" ht="142.5" customHeight="1">
      <c r="A86" s="40" t="s">
        <v>139</v>
      </c>
      <c r="B86" s="11" t="s">
        <v>326</v>
      </c>
      <c r="C86" s="14" t="s">
        <v>296</v>
      </c>
      <c r="D86" s="14" t="s">
        <v>295</v>
      </c>
      <c r="E86" s="15" t="s">
        <v>301</v>
      </c>
      <c r="F86" s="15">
        <v>400</v>
      </c>
      <c r="G86" s="14">
        <v>600</v>
      </c>
      <c r="H86" s="32"/>
      <c r="I86" s="19" t="s">
        <v>258</v>
      </c>
    </row>
    <row r="87" spans="1:9" ht="105.75" customHeight="1">
      <c r="A87" s="40" t="s">
        <v>140</v>
      </c>
      <c r="B87" s="11" t="s">
        <v>326</v>
      </c>
      <c r="C87" s="14" t="s">
        <v>358</v>
      </c>
      <c r="D87" s="14" t="s">
        <v>295</v>
      </c>
      <c r="E87" s="15" t="s">
        <v>301</v>
      </c>
      <c r="F87" s="15"/>
      <c r="G87" s="14">
        <v>550</v>
      </c>
      <c r="H87" s="32"/>
      <c r="I87" s="19" t="s">
        <v>316</v>
      </c>
    </row>
    <row r="88" spans="1:9" ht="138" customHeight="1">
      <c r="A88" s="40" t="s">
        <v>153</v>
      </c>
      <c r="B88" s="11" t="s">
        <v>326</v>
      </c>
      <c r="C88" s="14" t="s">
        <v>358</v>
      </c>
      <c r="D88" s="14" t="s">
        <v>295</v>
      </c>
      <c r="E88" s="15" t="s">
        <v>305</v>
      </c>
      <c r="F88" s="15"/>
      <c r="G88" s="14"/>
      <c r="H88" s="32"/>
      <c r="I88" s="19" t="s">
        <v>96</v>
      </c>
    </row>
    <row r="89" spans="1:9" ht="321" customHeight="1">
      <c r="A89" s="19" t="s">
        <v>127</v>
      </c>
      <c r="B89" s="11" t="s">
        <v>326</v>
      </c>
      <c r="C89" s="14" t="s">
        <v>296</v>
      </c>
      <c r="D89" s="14" t="s">
        <v>77</v>
      </c>
      <c r="E89" s="15" t="s">
        <v>305</v>
      </c>
      <c r="F89" s="15"/>
      <c r="G89" s="14"/>
      <c r="H89" s="32"/>
      <c r="I89" s="23" t="s">
        <v>280</v>
      </c>
    </row>
    <row r="90" spans="1:9" ht="63" customHeight="1">
      <c r="A90" s="19" t="s">
        <v>111</v>
      </c>
      <c r="B90" s="11" t="s">
        <v>326</v>
      </c>
      <c r="C90" s="14" t="s">
        <v>296</v>
      </c>
      <c r="D90" s="14" t="s">
        <v>296</v>
      </c>
      <c r="E90" s="15" t="s">
        <v>301</v>
      </c>
      <c r="F90" s="15">
        <f>900-200</f>
        <v>700</v>
      </c>
      <c r="G90" s="14"/>
      <c r="H90" s="32"/>
      <c r="I90" s="19" t="s">
        <v>144</v>
      </c>
    </row>
    <row r="91" spans="1:9" ht="234" customHeight="1">
      <c r="A91" s="19" t="s">
        <v>362</v>
      </c>
      <c r="B91" s="11" t="s">
        <v>326</v>
      </c>
      <c r="C91" s="14" t="s">
        <v>295</v>
      </c>
      <c r="D91" s="14" t="s">
        <v>295</v>
      </c>
      <c r="E91" s="15" t="s">
        <v>301</v>
      </c>
      <c r="F91" s="15"/>
      <c r="G91" s="14">
        <v>600</v>
      </c>
      <c r="H91" s="32"/>
      <c r="I91" s="19" t="s">
        <v>143</v>
      </c>
    </row>
    <row r="92" spans="1:9" ht="104.25" customHeight="1">
      <c r="A92" s="19" t="s">
        <v>141</v>
      </c>
      <c r="B92" s="11" t="s">
        <v>326</v>
      </c>
      <c r="C92" s="14" t="s">
        <v>296</v>
      </c>
      <c r="D92" s="14" t="s">
        <v>296</v>
      </c>
      <c r="E92" s="15" t="s">
        <v>301</v>
      </c>
      <c r="F92" s="15">
        <v>170</v>
      </c>
      <c r="G92" s="14"/>
      <c r="H92" s="32"/>
      <c r="I92" s="16"/>
    </row>
    <row r="93" spans="1:9" ht="91.5" customHeight="1">
      <c r="A93" s="19" t="s">
        <v>154</v>
      </c>
      <c r="B93" s="11" t="s">
        <v>326</v>
      </c>
      <c r="C93" s="14" t="s">
        <v>296</v>
      </c>
      <c r="D93" s="14" t="s">
        <v>296</v>
      </c>
      <c r="E93" s="15" t="s">
        <v>301</v>
      </c>
      <c r="F93" s="15">
        <v>236.4</v>
      </c>
      <c r="G93" s="14"/>
      <c r="H93" s="32"/>
      <c r="I93" s="16"/>
    </row>
    <row r="94" spans="1:9" ht="114" customHeight="1">
      <c r="A94" s="19" t="s">
        <v>155</v>
      </c>
      <c r="B94" s="11" t="s">
        <v>326</v>
      </c>
      <c r="C94" s="14" t="s">
        <v>296</v>
      </c>
      <c r="D94" s="14" t="s">
        <v>295</v>
      </c>
      <c r="E94" s="15" t="s">
        <v>301</v>
      </c>
      <c r="F94" s="15">
        <v>200</v>
      </c>
      <c r="G94" s="14">
        <v>750</v>
      </c>
      <c r="H94" s="32"/>
      <c r="I94" s="23" t="s">
        <v>392</v>
      </c>
    </row>
    <row r="95" spans="1:9" ht="27.75" customHeight="1">
      <c r="A95" s="19"/>
      <c r="B95" s="11"/>
      <c r="C95" s="14"/>
      <c r="D95" s="14"/>
      <c r="E95" s="15"/>
      <c r="F95" s="15"/>
      <c r="G95" s="14"/>
      <c r="H95" s="32"/>
      <c r="I95" s="16"/>
    </row>
    <row r="96" spans="1:9" ht="92.25" customHeight="1">
      <c r="A96" s="9" t="s">
        <v>433</v>
      </c>
      <c r="B96" s="11" t="s">
        <v>225</v>
      </c>
      <c r="C96" s="32" t="s">
        <v>296</v>
      </c>
      <c r="D96" s="32" t="s">
        <v>297</v>
      </c>
      <c r="E96" s="32" t="s">
        <v>301</v>
      </c>
      <c r="F96" s="15">
        <f>38203.4-F98-F103-F104-F109-F105</f>
        <v>30415.9</v>
      </c>
      <c r="G96" s="21">
        <v>30606.6</v>
      </c>
      <c r="H96" s="21">
        <v>30606.6</v>
      </c>
      <c r="I96" s="16"/>
    </row>
    <row r="97" spans="1:9" ht="306" customHeight="1">
      <c r="A97" s="5" t="s">
        <v>203</v>
      </c>
      <c r="B97" s="11" t="s">
        <v>225</v>
      </c>
      <c r="C97" s="15" t="s">
        <v>358</v>
      </c>
      <c r="D97" s="15" t="s">
        <v>77</v>
      </c>
      <c r="E97" s="15" t="s">
        <v>305</v>
      </c>
      <c r="F97" s="15"/>
      <c r="G97" s="14"/>
      <c r="H97" s="14"/>
      <c r="I97" s="19" t="s">
        <v>353</v>
      </c>
    </row>
    <row r="98" spans="1:9" ht="105" customHeight="1">
      <c r="A98" s="6" t="s">
        <v>224</v>
      </c>
      <c r="B98" s="11" t="s">
        <v>225</v>
      </c>
      <c r="C98" s="14" t="s">
        <v>296</v>
      </c>
      <c r="D98" s="14" t="s">
        <v>77</v>
      </c>
      <c r="E98" s="14" t="s">
        <v>301</v>
      </c>
      <c r="F98" s="15">
        <v>385</v>
      </c>
      <c r="G98" s="14">
        <v>385</v>
      </c>
      <c r="H98" s="14">
        <v>385</v>
      </c>
      <c r="I98" s="19" t="s">
        <v>145</v>
      </c>
    </row>
    <row r="99" spans="1:9" ht="102">
      <c r="A99" s="6" t="s">
        <v>402</v>
      </c>
      <c r="B99" s="11" t="s">
        <v>434</v>
      </c>
      <c r="C99" s="14" t="s">
        <v>295</v>
      </c>
      <c r="D99" s="14" t="s">
        <v>295</v>
      </c>
      <c r="E99" s="14" t="s">
        <v>305</v>
      </c>
      <c r="F99" s="15"/>
      <c r="G99" s="14"/>
      <c r="H99" s="14"/>
      <c r="I99" s="16"/>
    </row>
    <row r="100" spans="1:9" ht="117" customHeight="1">
      <c r="A100" s="6" t="s">
        <v>275</v>
      </c>
      <c r="B100" s="11" t="s">
        <v>434</v>
      </c>
      <c r="C100" s="14" t="s">
        <v>296</v>
      </c>
      <c r="D100" s="14" t="s">
        <v>77</v>
      </c>
      <c r="E100" s="14" t="s">
        <v>305</v>
      </c>
      <c r="F100" s="15"/>
      <c r="G100" s="14"/>
      <c r="H100" s="14"/>
      <c r="I100" s="23" t="s">
        <v>119</v>
      </c>
    </row>
    <row r="101" spans="1:9" ht="294" customHeight="1">
      <c r="A101" s="6" t="s">
        <v>162</v>
      </c>
      <c r="B101" s="11" t="s">
        <v>434</v>
      </c>
      <c r="C101" s="14" t="s">
        <v>296</v>
      </c>
      <c r="D101" s="14" t="s">
        <v>77</v>
      </c>
      <c r="E101" s="14" t="s">
        <v>305</v>
      </c>
      <c r="F101" s="15"/>
      <c r="G101" s="14"/>
      <c r="H101" s="14"/>
      <c r="I101" s="23" t="s">
        <v>32</v>
      </c>
    </row>
    <row r="102" spans="1:9" ht="292.5" customHeight="1">
      <c r="A102" s="6" t="s">
        <v>163</v>
      </c>
      <c r="B102" s="11" t="s">
        <v>434</v>
      </c>
      <c r="C102" s="14" t="s">
        <v>296</v>
      </c>
      <c r="D102" s="14" t="s">
        <v>77</v>
      </c>
      <c r="E102" s="14" t="s">
        <v>305</v>
      </c>
      <c r="F102" s="15"/>
      <c r="G102" s="14"/>
      <c r="H102" s="14"/>
      <c r="I102" s="23" t="s">
        <v>369</v>
      </c>
    </row>
    <row r="103" spans="1:9" ht="51" customHeight="1">
      <c r="A103" s="8" t="s">
        <v>375</v>
      </c>
      <c r="B103" s="11" t="s">
        <v>225</v>
      </c>
      <c r="C103" s="14" t="s">
        <v>296</v>
      </c>
      <c r="D103" s="14" t="s">
        <v>297</v>
      </c>
      <c r="E103" s="14" t="s">
        <v>301</v>
      </c>
      <c r="F103" s="15">
        <v>50</v>
      </c>
      <c r="G103" s="14">
        <v>50</v>
      </c>
      <c r="H103" s="14">
        <v>50</v>
      </c>
      <c r="I103" s="16"/>
    </row>
    <row r="104" spans="1:9" ht="54" customHeight="1">
      <c r="A104" s="23" t="s">
        <v>376</v>
      </c>
      <c r="B104" s="11" t="s">
        <v>225</v>
      </c>
      <c r="C104" s="14" t="s">
        <v>296</v>
      </c>
      <c r="D104" s="14" t="s">
        <v>297</v>
      </c>
      <c r="E104" s="14" t="s">
        <v>301</v>
      </c>
      <c r="F104" s="15">
        <v>50</v>
      </c>
      <c r="G104" s="14">
        <v>50</v>
      </c>
      <c r="H104" s="14">
        <v>50</v>
      </c>
      <c r="I104" s="16"/>
    </row>
    <row r="105" spans="1:9" ht="53.25" customHeight="1">
      <c r="A105" s="8" t="s">
        <v>377</v>
      </c>
      <c r="B105" s="11" t="s">
        <v>225</v>
      </c>
      <c r="C105" s="14" t="s">
        <v>296</v>
      </c>
      <c r="D105" s="14" t="s">
        <v>297</v>
      </c>
      <c r="E105" s="14" t="s">
        <v>301</v>
      </c>
      <c r="F105" s="15">
        <v>4677.9</v>
      </c>
      <c r="G105" s="14">
        <v>4687.8</v>
      </c>
      <c r="H105" s="14">
        <v>4687.8</v>
      </c>
      <c r="I105" s="16"/>
    </row>
    <row r="106" spans="1:9" ht="12.75">
      <c r="A106" s="8"/>
      <c r="B106" s="11"/>
      <c r="C106" s="14"/>
      <c r="D106" s="14"/>
      <c r="E106" s="14"/>
      <c r="F106" s="15"/>
      <c r="G106" s="14"/>
      <c r="H106" s="14"/>
      <c r="I106" s="16"/>
    </row>
    <row r="107" spans="1:9" ht="183.75" customHeight="1">
      <c r="A107" s="6" t="s">
        <v>439</v>
      </c>
      <c r="B107" s="13"/>
      <c r="C107" s="15"/>
      <c r="D107" s="15"/>
      <c r="E107" s="15"/>
      <c r="F107" s="15"/>
      <c r="G107" s="14"/>
      <c r="H107" s="14"/>
      <c r="I107" s="16"/>
    </row>
    <row r="108" spans="1:9" ht="152.25" customHeight="1">
      <c r="A108" s="7" t="s">
        <v>311</v>
      </c>
      <c r="B108" s="11" t="s">
        <v>21</v>
      </c>
      <c r="C108" s="14" t="s">
        <v>296</v>
      </c>
      <c r="D108" s="14" t="s">
        <v>77</v>
      </c>
      <c r="E108" s="14" t="s">
        <v>301</v>
      </c>
      <c r="F108" s="15">
        <v>2380.6</v>
      </c>
      <c r="G108" s="14">
        <v>2380.6</v>
      </c>
      <c r="H108" s="14">
        <v>2380.6</v>
      </c>
      <c r="I108" s="19" t="s">
        <v>128</v>
      </c>
    </row>
    <row r="109" spans="1:9" ht="102.75" customHeight="1">
      <c r="A109" s="7" t="s">
        <v>312</v>
      </c>
      <c r="B109" s="11" t="s">
        <v>21</v>
      </c>
      <c r="C109" s="14" t="s">
        <v>296</v>
      </c>
      <c r="D109" s="14" t="s">
        <v>77</v>
      </c>
      <c r="E109" s="14" t="s">
        <v>301</v>
      </c>
      <c r="F109" s="15">
        <v>2624.6</v>
      </c>
      <c r="G109" s="14">
        <v>2624.6</v>
      </c>
      <c r="H109" s="14">
        <v>2624.6</v>
      </c>
      <c r="I109" s="19" t="s">
        <v>256</v>
      </c>
    </row>
    <row r="110" spans="1:9" ht="409.5" customHeight="1">
      <c r="A110" s="23" t="s">
        <v>388</v>
      </c>
      <c r="B110" s="11" t="s">
        <v>21</v>
      </c>
      <c r="C110" s="14" t="s">
        <v>296</v>
      </c>
      <c r="D110" s="14" t="s">
        <v>77</v>
      </c>
      <c r="E110" s="14" t="s">
        <v>301</v>
      </c>
      <c r="F110" s="15">
        <v>1071.3</v>
      </c>
      <c r="G110" s="14">
        <v>1071.3</v>
      </c>
      <c r="H110" s="14">
        <v>1071.3</v>
      </c>
      <c r="I110" s="23" t="s">
        <v>118</v>
      </c>
    </row>
    <row r="111" spans="1:9" ht="66" customHeight="1">
      <c r="A111" s="23" t="s">
        <v>315</v>
      </c>
      <c r="B111" s="11" t="s">
        <v>21</v>
      </c>
      <c r="C111" s="14" t="s">
        <v>296</v>
      </c>
      <c r="D111" s="14" t="s">
        <v>296</v>
      </c>
      <c r="E111" s="14" t="s">
        <v>301</v>
      </c>
      <c r="F111" s="15">
        <v>200</v>
      </c>
      <c r="G111" s="14"/>
      <c r="H111" s="14"/>
      <c r="I111" s="23"/>
    </row>
    <row r="112" spans="1:9" ht="15">
      <c r="A112" s="6"/>
      <c r="B112" s="11"/>
      <c r="C112" s="14"/>
      <c r="D112" s="14"/>
      <c r="E112" s="14"/>
      <c r="F112" s="15"/>
      <c r="G112" s="14"/>
      <c r="H112" s="14"/>
      <c r="I112" s="16"/>
    </row>
    <row r="113" spans="1:9" ht="114.75" customHeight="1">
      <c r="A113" s="41" t="s">
        <v>12</v>
      </c>
      <c r="B113" s="14"/>
      <c r="C113" s="14"/>
      <c r="D113" s="14"/>
      <c r="E113" s="14"/>
      <c r="F113" s="15"/>
      <c r="G113" s="14"/>
      <c r="H113" s="14"/>
      <c r="I113" s="16"/>
    </row>
    <row r="114" ht="12.75">
      <c r="A114" s="42"/>
    </row>
    <row r="115" spans="1:9" ht="18.75">
      <c r="A115" s="42"/>
      <c r="E115" s="12" t="s">
        <v>408</v>
      </c>
      <c r="F115" s="44">
        <f>F118+F39+F34+F31+F30+F29+F28+F25</f>
        <v>111094</v>
      </c>
      <c r="G115" s="44">
        <f>G118+G43+G41+G39+G37+G34+G30+G29+G28+G27+G26+G25+G24+G23</f>
        <v>112194.59999999999</v>
      </c>
      <c r="H115" s="44">
        <f>H118+H43+H41+H39+H37+H34+H30+H29+H28+H27+H26+H25+H24+H23</f>
        <v>85414.59999999999</v>
      </c>
      <c r="I115" s="45"/>
    </row>
    <row r="116" ht="12.75">
      <c r="A116" s="42"/>
    </row>
    <row r="117" spans="1:8" ht="12.75">
      <c r="A117" s="42"/>
      <c r="G117" s="46"/>
      <c r="H117" s="46"/>
    </row>
    <row r="118" spans="1:8" ht="12.75">
      <c r="A118" s="42"/>
      <c r="E118" s="12" t="s">
        <v>407</v>
      </c>
      <c r="F118" s="43">
        <f>F111+F110+F109+F108+F105+F104+F103+F98+F96+F94+F93+F92+F91+F90+F87+F86+F81+F78+F77+F75+F74+F73+F72+F69+F68+F67+F62+F60+F52+F50+F48+F46</f>
        <v>99829</v>
      </c>
      <c r="G118" s="47">
        <f>G110+G109+G108+G105+G104+G103+G98+G96+G94+G93+G92+G91+G90+G87+G86+G81+G78+G77+G75+G74+G73+G72+G69+G68+G67+G62+G60+G52+G50+G48+G46</f>
        <v>100929.59999999999</v>
      </c>
      <c r="H118" s="47">
        <f>H110+H109+H108+H105+H104+H103+H98+H96+H94+H93+H92+H91+H90+H87+H86+H81+H78+H77+H75+H74+H73+H72+H69+H68+H67+H62+H60+H52+H50+H48+H46</f>
        <v>85414.59999999999</v>
      </c>
    </row>
    <row r="119" spans="1:8" ht="12.75">
      <c r="A119" s="42"/>
      <c r="G119" s="46"/>
      <c r="H119" s="46"/>
    </row>
    <row r="120" ht="12.75">
      <c r="A120" s="42"/>
    </row>
    <row r="121" spans="1:8" ht="12.75">
      <c r="A121" s="42"/>
      <c r="E121" s="12" t="s">
        <v>406</v>
      </c>
      <c r="F121" s="43">
        <f>F81</f>
        <v>15025</v>
      </c>
      <c r="G121" s="46">
        <f>G81</f>
        <v>15025</v>
      </c>
      <c r="H121" s="46">
        <f>H81</f>
        <v>15025</v>
      </c>
    </row>
    <row r="122" spans="1:8" ht="12.75">
      <c r="A122" s="42"/>
      <c r="E122" s="12" t="s">
        <v>403</v>
      </c>
      <c r="F122" s="43">
        <f>F110+F109+F108+F105+F104+F103+F98+F94+F93+F92+F90+F86+F78+F77+F75+F74+F73+F72+F69+F68+F67+F62+F52+F50+F48+F46</f>
        <v>33647.3</v>
      </c>
      <c r="G122" s="46">
        <f>G110+G109+G108+G105+G104+G103+G98+G94+G93+G92+G91+G90+G87+G86+G78+G77+G75+G74+G73+G72+G69+G68+G67+G62++G52+G50+G48+G46</f>
        <v>34752.2</v>
      </c>
      <c r="H122" s="46">
        <f>H110+H109+H108+H105+H104+H103+H98+H94+H93+H92+H91+H90+H87+H86+H78+H77+H75+H74+H73+H72+H69+H68+H67+H62++H52+H50+H48+H46</f>
        <v>19237.2</v>
      </c>
    </row>
    <row r="123" spans="1:8" ht="12.75">
      <c r="A123" s="42"/>
      <c r="E123" s="12" t="s">
        <v>404</v>
      </c>
      <c r="F123" s="43">
        <f>F60</f>
        <v>20540.8</v>
      </c>
      <c r="G123" s="46">
        <f>G60</f>
        <v>20545.8</v>
      </c>
      <c r="H123" s="46">
        <f>H60</f>
        <v>20545.8</v>
      </c>
    </row>
    <row r="124" spans="1:8" ht="12.75">
      <c r="A124" s="42"/>
      <c r="E124" s="12" t="s">
        <v>405</v>
      </c>
      <c r="F124" s="43">
        <f>F96</f>
        <v>30415.9</v>
      </c>
      <c r="G124" s="46">
        <f>G96</f>
        <v>30606.6</v>
      </c>
      <c r="H124" s="46">
        <f>H96</f>
        <v>30606.6</v>
      </c>
    </row>
    <row r="125" ht="12.75">
      <c r="A125" s="42"/>
    </row>
    <row r="126" ht="12.75">
      <c r="A126" s="42"/>
    </row>
    <row r="127" ht="12.75">
      <c r="A127" s="42"/>
    </row>
    <row r="128" ht="12.75">
      <c r="A128" s="42"/>
    </row>
    <row r="129" ht="12.75">
      <c r="A129" s="42"/>
    </row>
    <row r="130" ht="12.75">
      <c r="A130" s="42"/>
    </row>
  </sheetData>
  <sheetProtection/>
  <mergeCells count="49">
    <mergeCell ref="I13:I18"/>
    <mergeCell ref="B39:B40"/>
    <mergeCell ref="A41:A42"/>
    <mergeCell ref="A39:A40"/>
    <mergeCell ref="I19:I22"/>
    <mergeCell ref="I39:I40"/>
    <mergeCell ref="I41:I42"/>
    <mergeCell ref="B41:B42"/>
    <mergeCell ref="I46:I47"/>
    <mergeCell ref="I52:I53"/>
    <mergeCell ref="A52:A53"/>
    <mergeCell ref="B52:B53"/>
    <mergeCell ref="D52:D53"/>
    <mergeCell ref="B46:B47"/>
    <mergeCell ref="I48:I49"/>
    <mergeCell ref="D50:D51"/>
    <mergeCell ref="D48:D49"/>
    <mergeCell ref="I50:I51"/>
    <mergeCell ref="A46:A47"/>
    <mergeCell ref="C52:C53"/>
    <mergeCell ref="C46:C47"/>
    <mergeCell ref="C50:C51"/>
    <mergeCell ref="B48:B49"/>
    <mergeCell ref="A48:A49"/>
    <mergeCell ref="C48:C49"/>
    <mergeCell ref="A50:A51"/>
    <mergeCell ref="F1:H1"/>
    <mergeCell ref="D43:D44"/>
    <mergeCell ref="I78:I79"/>
    <mergeCell ref="A78:A79"/>
    <mergeCell ref="B78:B79"/>
    <mergeCell ref="C78:C79"/>
    <mergeCell ref="D78:D79"/>
    <mergeCell ref="I1:I2"/>
    <mergeCell ref="D46:D47"/>
    <mergeCell ref="I43:I44"/>
    <mergeCell ref="C43:C44"/>
    <mergeCell ref="B43:B44"/>
    <mergeCell ref="B1:B2"/>
    <mergeCell ref="A1:A2"/>
    <mergeCell ref="A13:A17"/>
    <mergeCell ref="A43:A44"/>
    <mergeCell ref="A18:A22"/>
    <mergeCell ref="E1:E2"/>
    <mergeCell ref="D39:D40"/>
    <mergeCell ref="C41:C42"/>
    <mergeCell ref="D41:D42"/>
    <mergeCell ref="C1:D1"/>
    <mergeCell ref="C39:C40"/>
  </mergeCells>
  <printOptions/>
  <pageMargins left="0.1968503937007874" right="0.1968503937007874"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35"/>
  <sheetViews>
    <sheetView zoomScalePageLayoutView="0" workbookViewId="0" topLeftCell="A1">
      <selection activeCell="A1" sqref="A1:A2"/>
    </sheetView>
  </sheetViews>
  <sheetFormatPr defaultColWidth="9.00390625" defaultRowHeight="12.75"/>
  <cols>
    <col min="1" max="1" width="5.625" style="12" customWidth="1"/>
    <col min="2" max="2" width="29.375" style="12" customWidth="1"/>
    <col min="3" max="3" width="16.25390625" style="12" customWidth="1"/>
    <col min="4" max="4" width="11.75390625" style="12" customWidth="1"/>
    <col min="5" max="5" width="12.625" style="12" customWidth="1"/>
    <col min="6" max="6" width="17.375" style="12" customWidth="1"/>
    <col min="7" max="7" width="11.625" style="43" customWidth="1"/>
    <col min="8" max="8" width="11.125" style="12" customWidth="1"/>
    <col min="9" max="9" width="11.875" style="12" customWidth="1"/>
    <col min="10" max="10" width="23.875" style="12" customWidth="1"/>
    <col min="11" max="16384" width="9.125" style="12" customWidth="1"/>
  </cols>
  <sheetData>
    <row r="1" spans="1:10" ht="12.75" customHeight="1">
      <c r="A1" s="133" t="s">
        <v>113</v>
      </c>
      <c r="B1" s="102" t="s">
        <v>249</v>
      </c>
      <c r="C1" s="102" t="s">
        <v>250</v>
      </c>
      <c r="D1" s="102" t="s">
        <v>251</v>
      </c>
      <c r="E1" s="102"/>
      <c r="F1" s="134" t="s">
        <v>114</v>
      </c>
      <c r="G1" s="132" t="s">
        <v>197</v>
      </c>
      <c r="H1" s="110" t="s">
        <v>198</v>
      </c>
      <c r="I1" s="110" t="s">
        <v>199</v>
      </c>
      <c r="J1" s="102" t="s">
        <v>112</v>
      </c>
    </row>
    <row r="2" spans="1:10" ht="90.75" customHeight="1">
      <c r="A2" s="133"/>
      <c r="B2" s="102"/>
      <c r="C2" s="102"/>
      <c r="D2" s="11" t="s">
        <v>252</v>
      </c>
      <c r="E2" s="11" t="s">
        <v>196</v>
      </c>
      <c r="F2" s="135"/>
      <c r="G2" s="112"/>
      <c r="H2" s="112"/>
      <c r="I2" s="112"/>
      <c r="J2" s="102"/>
    </row>
    <row r="3" spans="2:10" ht="12.75">
      <c r="B3" s="14"/>
      <c r="C3" s="14"/>
      <c r="D3" s="14"/>
      <c r="E3" s="14"/>
      <c r="F3" s="11" t="s">
        <v>299</v>
      </c>
      <c r="G3" s="15"/>
      <c r="H3" s="14"/>
      <c r="I3" s="14"/>
      <c r="J3" s="14"/>
    </row>
    <row r="4" spans="2:10" ht="25.5">
      <c r="B4" s="14"/>
      <c r="C4" s="14"/>
      <c r="D4" s="14"/>
      <c r="E4" s="14"/>
      <c r="F4" s="11" t="s">
        <v>300</v>
      </c>
      <c r="G4" s="15"/>
      <c r="H4" s="14"/>
      <c r="I4" s="14"/>
      <c r="J4" s="16"/>
    </row>
    <row r="5" spans="2:10" ht="12.75">
      <c r="B5" s="14"/>
      <c r="C5" s="14"/>
      <c r="D5" s="14"/>
      <c r="E5" s="14"/>
      <c r="F5" s="11" t="s">
        <v>301</v>
      </c>
      <c r="G5" s="15"/>
      <c r="H5" s="14"/>
      <c r="I5" s="14"/>
      <c r="J5" s="16"/>
    </row>
    <row r="6" spans="2:10" ht="12.75">
      <c r="B6" s="14"/>
      <c r="C6" s="14"/>
      <c r="D6" s="14"/>
      <c r="E6" s="14"/>
      <c r="F6" s="11" t="s">
        <v>302</v>
      </c>
      <c r="G6" s="15"/>
      <c r="H6" s="14"/>
      <c r="I6" s="14"/>
      <c r="J6" s="16"/>
    </row>
    <row r="7" spans="2:10" ht="38.25">
      <c r="B7" s="14"/>
      <c r="C7" s="14"/>
      <c r="D7" s="14"/>
      <c r="E7" s="14"/>
      <c r="F7" s="11" t="s">
        <v>303</v>
      </c>
      <c r="G7" s="15"/>
      <c r="H7" s="14"/>
      <c r="I7" s="14"/>
      <c r="J7" s="16"/>
    </row>
    <row r="8" spans="1:10" ht="12.75">
      <c r="A8" s="127" t="s">
        <v>287</v>
      </c>
      <c r="B8" s="128" t="s">
        <v>115</v>
      </c>
      <c r="C8" s="130"/>
      <c r="D8" s="130"/>
      <c r="E8" s="130"/>
      <c r="F8" s="11" t="s">
        <v>299</v>
      </c>
      <c r="G8" s="15"/>
      <c r="H8" s="14"/>
      <c r="I8" s="14"/>
      <c r="J8" s="17"/>
    </row>
    <row r="9" spans="1:10" ht="38.25">
      <c r="A9" s="127"/>
      <c r="B9" s="129"/>
      <c r="C9" s="131"/>
      <c r="D9" s="131"/>
      <c r="E9" s="131"/>
      <c r="F9" s="11" t="s">
        <v>303</v>
      </c>
      <c r="G9" s="15">
        <f>G10+G13</f>
        <v>52727</v>
      </c>
      <c r="H9" s="15">
        <f>H10+H13</f>
        <v>39055</v>
      </c>
      <c r="I9" s="15">
        <f>I10+I13</f>
        <v>4807</v>
      </c>
      <c r="J9" s="17"/>
    </row>
    <row r="10" spans="1:10" ht="38.25">
      <c r="A10" s="12" t="s">
        <v>116</v>
      </c>
      <c r="B10" s="50" t="s">
        <v>243</v>
      </c>
      <c r="C10" s="49"/>
      <c r="D10" s="49"/>
      <c r="E10" s="49"/>
      <c r="F10" s="11"/>
      <c r="G10" s="15">
        <f>G11+G12</f>
        <v>52727</v>
      </c>
      <c r="H10" s="15">
        <f>H11+H12</f>
        <v>39055</v>
      </c>
      <c r="I10" s="15">
        <f>I11+I12</f>
        <v>4807</v>
      </c>
      <c r="J10" s="17"/>
    </row>
    <row r="11" spans="1:10" ht="38.25">
      <c r="A11" s="12" t="s">
        <v>244</v>
      </c>
      <c r="B11" s="50" t="s">
        <v>317</v>
      </c>
      <c r="C11" s="49"/>
      <c r="D11" s="49"/>
      <c r="E11" s="49"/>
      <c r="F11" s="11" t="s">
        <v>62</v>
      </c>
      <c r="G11" s="15">
        <v>1000</v>
      </c>
      <c r="H11" s="14">
        <v>15120</v>
      </c>
      <c r="I11" s="14"/>
      <c r="J11" s="17"/>
    </row>
    <row r="12" spans="1:10" ht="38.25">
      <c r="A12" s="12" t="s">
        <v>58</v>
      </c>
      <c r="B12" s="50" t="s">
        <v>284</v>
      </c>
      <c r="C12" s="49"/>
      <c r="D12" s="49"/>
      <c r="E12" s="49"/>
      <c r="F12" s="11" t="s">
        <v>62</v>
      </c>
      <c r="G12" s="15">
        <v>51727</v>
      </c>
      <c r="H12" s="14">
        <v>23935</v>
      </c>
      <c r="I12" s="14">
        <v>4807</v>
      </c>
      <c r="J12" s="17"/>
    </row>
    <row r="13" spans="1:10" ht="63.75">
      <c r="A13" s="12" t="s">
        <v>332</v>
      </c>
      <c r="B13" s="48" t="s">
        <v>56</v>
      </c>
      <c r="C13" s="11"/>
      <c r="D13" s="14"/>
      <c r="E13" s="14"/>
      <c r="F13" s="11"/>
      <c r="G13" s="15"/>
      <c r="H13" s="14"/>
      <c r="I13" s="14"/>
      <c r="J13" s="17"/>
    </row>
    <row r="14" spans="1:10" ht="76.5">
      <c r="A14" s="12" t="s">
        <v>285</v>
      </c>
      <c r="B14" s="48" t="s">
        <v>59</v>
      </c>
      <c r="C14" s="11" t="s">
        <v>326</v>
      </c>
      <c r="D14" s="14"/>
      <c r="E14" s="14"/>
      <c r="F14" s="11" t="s">
        <v>301</v>
      </c>
      <c r="G14" s="15" t="s">
        <v>57</v>
      </c>
      <c r="H14" s="14" t="s">
        <v>57</v>
      </c>
      <c r="I14" s="14" t="s">
        <v>57</v>
      </c>
      <c r="J14" s="17"/>
    </row>
    <row r="15" spans="1:10" ht="63.75">
      <c r="A15" s="12" t="s">
        <v>286</v>
      </c>
      <c r="B15" s="48" t="s">
        <v>331</v>
      </c>
      <c r="C15" s="11" t="s">
        <v>326</v>
      </c>
      <c r="D15" s="14"/>
      <c r="E15" s="14"/>
      <c r="F15" s="11" t="s">
        <v>301</v>
      </c>
      <c r="G15" s="15" t="s">
        <v>57</v>
      </c>
      <c r="H15" s="14" t="s">
        <v>57</v>
      </c>
      <c r="I15" s="14" t="s">
        <v>57</v>
      </c>
      <c r="J15" s="17"/>
    </row>
    <row r="16" spans="2:10" ht="12.75">
      <c r="B16" s="48"/>
      <c r="C16" s="11"/>
      <c r="D16" s="14"/>
      <c r="E16" s="14"/>
      <c r="F16" s="11"/>
      <c r="G16" s="15"/>
      <c r="H16" s="14"/>
      <c r="I16" s="14"/>
      <c r="J16" s="17"/>
    </row>
    <row r="17" spans="2:10" ht="12.75">
      <c r="B17" s="107" t="s">
        <v>152</v>
      </c>
      <c r="C17" s="14"/>
      <c r="D17" s="14"/>
      <c r="E17" s="14"/>
      <c r="F17" s="11" t="s">
        <v>299</v>
      </c>
      <c r="G17" s="15"/>
      <c r="H17" s="14"/>
      <c r="I17" s="14"/>
      <c r="J17" s="123"/>
    </row>
    <row r="18" spans="2:10" ht="25.5" customHeight="1">
      <c r="B18" s="108"/>
      <c r="C18" s="14"/>
      <c r="D18" s="14"/>
      <c r="E18" s="14"/>
      <c r="F18" s="11" t="s">
        <v>300</v>
      </c>
      <c r="G18" s="15"/>
      <c r="H18" s="14"/>
      <c r="I18" s="14"/>
      <c r="J18" s="124"/>
    </row>
    <row r="19" spans="2:10" ht="14.25" customHeight="1">
      <c r="B19" s="108"/>
      <c r="C19" s="14"/>
      <c r="D19" s="14"/>
      <c r="E19" s="14"/>
      <c r="F19" s="11" t="s">
        <v>301</v>
      </c>
      <c r="G19" s="15"/>
      <c r="H19" s="14"/>
      <c r="I19" s="14"/>
      <c r="J19" s="124"/>
    </row>
    <row r="20" spans="2:10" ht="15" customHeight="1">
      <c r="B20" s="108"/>
      <c r="C20" s="14"/>
      <c r="D20" s="14"/>
      <c r="E20" s="14"/>
      <c r="F20" s="11" t="s">
        <v>302</v>
      </c>
      <c r="G20" s="15"/>
      <c r="H20" s="14"/>
      <c r="I20" s="14"/>
      <c r="J20" s="124"/>
    </row>
    <row r="21" spans="2:10" ht="44.25" customHeight="1">
      <c r="B21" s="109"/>
      <c r="C21" s="14"/>
      <c r="D21" s="14"/>
      <c r="E21" s="14"/>
      <c r="F21" s="11" t="s">
        <v>303</v>
      </c>
      <c r="G21" s="15"/>
      <c r="H21" s="14"/>
      <c r="I21" s="14"/>
      <c r="J21" s="124"/>
    </row>
    <row r="22" spans="2:10" ht="16.5" customHeight="1">
      <c r="B22" s="110" t="s">
        <v>355</v>
      </c>
      <c r="C22" s="14"/>
      <c r="D22" s="14"/>
      <c r="E22" s="14"/>
      <c r="F22" s="11" t="s">
        <v>299</v>
      </c>
      <c r="G22" s="15"/>
      <c r="H22" s="14"/>
      <c r="I22" s="14"/>
      <c r="J22" s="125"/>
    </row>
    <row r="23" spans="2:10" ht="30" customHeight="1">
      <c r="B23" s="111"/>
      <c r="C23" s="14"/>
      <c r="D23" s="14"/>
      <c r="E23" s="14"/>
      <c r="F23" s="11" t="s">
        <v>300</v>
      </c>
      <c r="G23" s="15"/>
      <c r="H23" s="14"/>
      <c r="I23" s="14"/>
      <c r="J23" s="123"/>
    </row>
    <row r="24" spans="2:10" ht="18.75" customHeight="1">
      <c r="B24" s="111"/>
      <c r="C24" s="14"/>
      <c r="D24" s="14"/>
      <c r="E24" s="14"/>
      <c r="F24" s="11" t="s">
        <v>301</v>
      </c>
      <c r="G24" s="15"/>
      <c r="H24" s="14"/>
      <c r="I24" s="14"/>
      <c r="J24" s="124"/>
    </row>
    <row r="25" spans="2:10" ht="19.5" customHeight="1">
      <c r="B25" s="111"/>
      <c r="C25" s="14"/>
      <c r="D25" s="14"/>
      <c r="E25" s="14"/>
      <c r="F25" s="11" t="s">
        <v>302</v>
      </c>
      <c r="G25" s="15"/>
      <c r="H25" s="14"/>
      <c r="I25" s="14"/>
      <c r="J25" s="124"/>
    </row>
    <row r="26" spans="2:10" ht="79.5" customHeight="1">
      <c r="B26" s="112"/>
      <c r="C26" s="14"/>
      <c r="D26" s="14"/>
      <c r="E26" s="14"/>
      <c r="F26" s="11" t="s">
        <v>303</v>
      </c>
      <c r="G26" s="15"/>
      <c r="H26" s="14"/>
      <c r="I26" s="14"/>
      <c r="J26" s="125"/>
    </row>
    <row r="27" spans="2:10" ht="150.75" customHeight="1">
      <c r="B27" s="11" t="s">
        <v>276</v>
      </c>
      <c r="C27" s="11" t="s">
        <v>326</v>
      </c>
      <c r="D27" s="14" t="s">
        <v>295</v>
      </c>
      <c r="E27" s="14" t="s">
        <v>295</v>
      </c>
      <c r="F27" s="11" t="s">
        <v>301</v>
      </c>
      <c r="G27" s="15"/>
      <c r="H27" s="14">
        <v>0</v>
      </c>
      <c r="I27" s="14"/>
      <c r="J27" s="19" t="s">
        <v>242</v>
      </c>
    </row>
    <row r="28" spans="2:10" ht="154.5" customHeight="1">
      <c r="B28" s="20" t="s">
        <v>85</v>
      </c>
      <c r="C28" s="20" t="s">
        <v>326</v>
      </c>
      <c r="D28" s="21" t="s">
        <v>295</v>
      </c>
      <c r="E28" s="21" t="s">
        <v>295</v>
      </c>
      <c r="F28" s="20" t="s">
        <v>301</v>
      </c>
      <c r="G28" s="21"/>
      <c r="H28" s="21">
        <v>0</v>
      </c>
      <c r="I28" s="21"/>
      <c r="J28" s="22" t="s">
        <v>242</v>
      </c>
    </row>
    <row r="29" spans="2:13" ht="89.25" customHeight="1">
      <c r="B29" s="20" t="s">
        <v>277</v>
      </c>
      <c r="C29" s="20" t="s">
        <v>326</v>
      </c>
      <c r="D29" s="21" t="s">
        <v>359</v>
      </c>
      <c r="E29" s="21" t="s">
        <v>296</v>
      </c>
      <c r="F29" s="20" t="s">
        <v>301</v>
      </c>
      <c r="G29" s="21">
        <v>100</v>
      </c>
      <c r="H29" s="21"/>
      <c r="I29" s="21"/>
      <c r="J29" s="23" t="s">
        <v>363</v>
      </c>
      <c r="K29" s="12">
        <f>G29+G32+G33+G34+G35+G38+G43+G47</f>
        <v>11265</v>
      </c>
      <c r="L29" s="12">
        <f>H29+H32+H33+H34+H35+H38+H43+H47</f>
        <v>11265</v>
      </c>
      <c r="M29" s="12">
        <f>I29+I32+I33+I34+I35+I43+I47</f>
        <v>0</v>
      </c>
    </row>
    <row r="30" spans="2:10" ht="217.5" customHeight="1">
      <c r="B30" s="20" t="s">
        <v>81</v>
      </c>
      <c r="C30" s="20" t="s">
        <v>416</v>
      </c>
      <c r="D30" s="21" t="s">
        <v>359</v>
      </c>
      <c r="E30" s="21" t="s">
        <v>295</v>
      </c>
      <c r="F30" s="20" t="s">
        <v>9</v>
      </c>
      <c r="G30" s="21"/>
      <c r="H30" s="21"/>
      <c r="I30" s="21"/>
      <c r="J30" s="22" t="s">
        <v>194</v>
      </c>
    </row>
    <row r="31" spans="2:10" ht="216.75" customHeight="1">
      <c r="B31" s="20" t="s">
        <v>132</v>
      </c>
      <c r="C31" s="20" t="s">
        <v>416</v>
      </c>
      <c r="D31" s="21" t="s">
        <v>359</v>
      </c>
      <c r="E31" s="21" t="s">
        <v>295</v>
      </c>
      <c r="F31" s="20" t="s">
        <v>9</v>
      </c>
      <c r="G31" s="21"/>
      <c r="H31" s="21"/>
      <c r="I31" s="21"/>
      <c r="J31" s="22" t="s">
        <v>350</v>
      </c>
    </row>
    <row r="32" spans="2:10" ht="303.75" customHeight="1">
      <c r="B32" s="20" t="s">
        <v>278</v>
      </c>
      <c r="C32" s="20" t="s">
        <v>327</v>
      </c>
      <c r="D32" s="21" t="s">
        <v>359</v>
      </c>
      <c r="E32" s="21" t="s">
        <v>356</v>
      </c>
      <c r="F32" s="20" t="s">
        <v>9</v>
      </c>
      <c r="G32" s="21">
        <v>964</v>
      </c>
      <c r="H32" s="21"/>
      <c r="I32" s="21"/>
      <c r="J32" s="23" t="s">
        <v>374</v>
      </c>
    </row>
    <row r="33" spans="2:10" ht="63.75" customHeight="1">
      <c r="B33" s="20" t="s">
        <v>328</v>
      </c>
      <c r="C33" s="20" t="s">
        <v>326</v>
      </c>
      <c r="D33" s="21" t="s">
        <v>359</v>
      </c>
      <c r="E33" s="21" t="s">
        <v>356</v>
      </c>
      <c r="F33" s="20" t="s">
        <v>9</v>
      </c>
      <c r="G33" s="21">
        <v>500</v>
      </c>
      <c r="H33" s="21"/>
      <c r="I33" s="21"/>
      <c r="J33" s="24"/>
    </row>
    <row r="34" spans="2:10" ht="58.5" customHeight="1">
      <c r="B34" s="20" t="s">
        <v>329</v>
      </c>
      <c r="C34" s="20" t="s">
        <v>330</v>
      </c>
      <c r="D34" s="21" t="s">
        <v>359</v>
      </c>
      <c r="E34" s="21" t="s">
        <v>295</v>
      </c>
      <c r="F34" s="20" t="s">
        <v>9</v>
      </c>
      <c r="G34" s="21">
        <v>100</v>
      </c>
      <c r="H34" s="21"/>
      <c r="I34" s="21"/>
      <c r="J34" s="24"/>
    </row>
    <row r="35" spans="2:10" ht="51">
      <c r="B35" s="20" t="s">
        <v>247</v>
      </c>
      <c r="C35" s="20" t="s">
        <v>248</v>
      </c>
      <c r="D35" s="21" t="s">
        <v>296</v>
      </c>
      <c r="E35" s="21" t="s">
        <v>296</v>
      </c>
      <c r="F35" s="20" t="s">
        <v>9</v>
      </c>
      <c r="G35" s="21">
        <v>216</v>
      </c>
      <c r="H35" s="21"/>
      <c r="I35" s="21"/>
      <c r="J35" s="24"/>
    </row>
    <row r="36" spans="2:10" ht="41.25" customHeight="1">
      <c r="B36" s="20" t="s">
        <v>98</v>
      </c>
      <c r="C36" s="20" t="s">
        <v>63</v>
      </c>
      <c r="D36" s="21" t="s">
        <v>296</v>
      </c>
      <c r="E36" s="21" t="s">
        <v>356</v>
      </c>
      <c r="F36" s="20" t="s">
        <v>302</v>
      </c>
      <c r="G36" s="21">
        <v>0</v>
      </c>
      <c r="H36" s="21">
        <v>0</v>
      </c>
      <c r="I36" s="21">
        <v>0</v>
      </c>
      <c r="J36" s="22" t="s">
        <v>106</v>
      </c>
    </row>
    <row r="37" spans="2:10" ht="51.75" customHeight="1">
      <c r="B37" s="20" t="s">
        <v>64</v>
      </c>
      <c r="C37" s="20" t="s">
        <v>65</v>
      </c>
      <c r="D37" s="21" t="s">
        <v>295</v>
      </c>
      <c r="E37" s="21" t="s">
        <v>356</v>
      </c>
      <c r="F37" s="20" t="s">
        <v>62</v>
      </c>
      <c r="G37" s="21"/>
      <c r="H37" s="21">
        <v>500</v>
      </c>
      <c r="I37" s="21">
        <v>500</v>
      </c>
      <c r="J37" s="22" t="s">
        <v>230</v>
      </c>
    </row>
    <row r="38" spans="2:10" ht="112.5" customHeight="1">
      <c r="B38" s="20" t="s">
        <v>357</v>
      </c>
      <c r="C38" s="20" t="s">
        <v>326</v>
      </c>
      <c r="D38" s="21" t="s">
        <v>358</v>
      </c>
      <c r="E38" s="21" t="s">
        <v>296</v>
      </c>
      <c r="F38" s="20" t="s">
        <v>301</v>
      </c>
      <c r="G38" s="21">
        <v>9120</v>
      </c>
      <c r="H38" s="21"/>
      <c r="I38" s="21"/>
      <c r="J38" s="22" t="s">
        <v>69</v>
      </c>
    </row>
    <row r="39" spans="2:10" ht="89.25">
      <c r="B39" s="20" t="s">
        <v>25</v>
      </c>
      <c r="C39" s="20" t="s">
        <v>65</v>
      </c>
      <c r="D39" s="21" t="s">
        <v>296</v>
      </c>
      <c r="E39" s="21" t="s">
        <v>356</v>
      </c>
      <c r="F39" s="20" t="s">
        <v>62</v>
      </c>
      <c r="G39" s="21"/>
      <c r="H39" s="21">
        <v>110884</v>
      </c>
      <c r="I39" s="21">
        <v>135980</v>
      </c>
      <c r="J39" s="22" t="s">
        <v>229</v>
      </c>
    </row>
    <row r="40" spans="2:10" ht="101.25" customHeight="1">
      <c r="B40" s="20" t="s">
        <v>110</v>
      </c>
      <c r="C40" s="20" t="s">
        <v>65</v>
      </c>
      <c r="D40" s="21" t="s">
        <v>359</v>
      </c>
      <c r="E40" s="21" t="s">
        <v>356</v>
      </c>
      <c r="F40" s="20" t="s">
        <v>62</v>
      </c>
      <c r="G40" s="21">
        <v>50000</v>
      </c>
      <c r="H40" s="21">
        <v>50000</v>
      </c>
      <c r="I40" s="21">
        <v>50000</v>
      </c>
      <c r="J40" s="22" t="s">
        <v>241</v>
      </c>
    </row>
    <row r="41" spans="2:10" ht="132" customHeight="1">
      <c r="B41" s="20" t="s">
        <v>396</v>
      </c>
      <c r="C41" s="20" t="s">
        <v>326</v>
      </c>
      <c r="D41" s="21" t="s">
        <v>297</v>
      </c>
      <c r="E41" s="21" t="s">
        <v>356</v>
      </c>
      <c r="F41" s="20" t="s">
        <v>301</v>
      </c>
      <c r="G41" s="21"/>
      <c r="H41" s="21">
        <v>0</v>
      </c>
      <c r="I41" s="21">
        <v>0</v>
      </c>
      <c r="J41" s="24"/>
    </row>
    <row r="42" spans="2:10" ht="79.5" customHeight="1">
      <c r="B42" s="20" t="s">
        <v>71</v>
      </c>
      <c r="C42" s="20"/>
      <c r="D42" s="21"/>
      <c r="E42" s="21"/>
      <c r="F42" s="20"/>
      <c r="G42" s="21"/>
      <c r="H42" s="21"/>
      <c r="I42" s="21"/>
      <c r="J42" s="24"/>
    </row>
    <row r="43" spans="2:10" ht="47.25" customHeight="1">
      <c r="B43" s="105" t="s">
        <v>319</v>
      </c>
      <c r="C43" s="105" t="s">
        <v>271</v>
      </c>
      <c r="D43" s="103" t="s">
        <v>358</v>
      </c>
      <c r="E43" s="103" t="s">
        <v>356</v>
      </c>
      <c r="F43" s="20" t="s">
        <v>301</v>
      </c>
      <c r="G43" s="21">
        <v>265</v>
      </c>
      <c r="H43" s="21">
        <v>1980</v>
      </c>
      <c r="I43" s="21"/>
      <c r="J43" s="118" t="s">
        <v>429</v>
      </c>
    </row>
    <row r="44" spans="2:10" ht="53.25" customHeight="1">
      <c r="B44" s="106"/>
      <c r="C44" s="106"/>
      <c r="D44" s="104"/>
      <c r="E44" s="104"/>
      <c r="F44" s="20" t="s">
        <v>302</v>
      </c>
      <c r="G44" s="21">
        <v>29.5</v>
      </c>
      <c r="H44" s="21">
        <v>220</v>
      </c>
      <c r="I44" s="21">
        <v>260</v>
      </c>
      <c r="J44" s="126"/>
    </row>
    <row r="45" spans="2:10" ht="51" customHeight="1">
      <c r="B45" s="105" t="s">
        <v>308</v>
      </c>
      <c r="C45" s="105" t="s">
        <v>271</v>
      </c>
      <c r="D45" s="103" t="s">
        <v>359</v>
      </c>
      <c r="E45" s="103" t="s">
        <v>295</v>
      </c>
      <c r="F45" s="20" t="s">
        <v>9</v>
      </c>
      <c r="G45" s="21"/>
      <c r="H45" s="21"/>
      <c r="I45" s="21"/>
      <c r="J45" s="118" t="s">
        <v>429</v>
      </c>
    </row>
    <row r="46" spans="2:10" ht="48" customHeight="1">
      <c r="B46" s="106"/>
      <c r="C46" s="106"/>
      <c r="D46" s="104"/>
      <c r="E46" s="104"/>
      <c r="F46" s="20" t="s">
        <v>302</v>
      </c>
      <c r="G46" s="21" t="s">
        <v>309</v>
      </c>
      <c r="H46" s="21" t="s">
        <v>309</v>
      </c>
      <c r="I46" s="21"/>
      <c r="J46" s="112"/>
    </row>
    <row r="47" spans="2:10" ht="48" customHeight="1">
      <c r="B47" s="105" t="s">
        <v>60</v>
      </c>
      <c r="C47" s="105" t="s">
        <v>271</v>
      </c>
      <c r="D47" s="103" t="s">
        <v>295</v>
      </c>
      <c r="E47" s="103" t="s">
        <v>356</v>
      </c>
      <c r="F47" s="20" t="s">
        <v>301</v>
      </c>
      <c r="G47" s="21"/>
      <c r="H47" s="21">
        <v>9285</v>
      </c>
      <c r="I47" s="21"/>
      <c r="J47" s="118"/>
    </row>
    <row r="48" spans="2:10" ht="41.25" customHeight="1">
      <c r="B48" s="106"/>
      <c r="C48" s="106"/>
      <c r="D48" s="104"/>
      <c r="E48" s="104"/>
      <c r="F48" s="20" t="s">
        <v>302</v>
      </c>
      <c r="G48" s="21"/>
      <c r="H48" s="21">
        <v>1638.5</v>
      </c>
      <c r="I48" s="21">
        <v>993</v>
      </c>
      <c r="J48" s="112"/>
    </row>
    <row r="49" spans="2:10" ht="51">
      <c r="B49" s="20" t="s">
        <v>61</v>
      </c>
      <c r="C49" s="20" t="s">
        <v>62</v>
      </c>
      <c r="D49" s="21" t="s">
        <v>296</v>
      </c>
      <c r="E49" s="21" t="s">
        <v>356</v>
      </c>
      <c r="F49" s="20" t="s">
        <v>62</v>
      </c>
      <c r="G49" s="21">
        <v>13000</v>
      </c>
      <c r="H49" s="21">
        <v>13000</v>
      </c>
      <c r="I49" s="21">
        <v>13000</v>
      </c>
      <c r="J49" s="24"/>
    </row>
    <row r="50" spans="2:13" ht="48" customHeight="1">
      <c r="B50" s="119" t="s">
        <v>397</v>
      </c>
      <c r="C50" s="119" t="s">
        <v>271</v>
      </c>
      <c r="D50" s="116" t="s">
        <v>296</v>
      </c>
      <c r="E50" s="116" t="s">
        <v>296</v>
      </c>
      <c r="F50" s="25" t="s">
        <v>301</v>
      </c>
      <c r="G50" s="26">
        <v>5000</v>
      </c>
      <c r="H50" s="26"/>
      <c r="I50" s="26"/>
      <c r="J50" s="121"/>
      <c r="K50" s="12">
        <f>G50+G52+G56+G54</f>
        <v>11400</v>
      </c>
      <c r="L50" s="12">
        <f>H50+H52+H56</f>
        <v>11000</v>
      </c>
      <c r="M50" s="12">
        <f>I50+I52+I56</f>
        <v>0</v>
      </c>
    </row>
    <row r="51" spans="2:10" ht="38.25" customHeight="1">
      <c r="B51" s="120"/>
      <c r="C51" s="120"/>
      <c r="D51" s="117"/>
      <c r="E51" s="117"/>
      <c r="F51" s="25" t="s">
        <v>302</v>
      </c>
      <c r="G51" s="26">
        <v>555.56</v>
      </c>
      <c r="H51" s="26"/>
      <c r="I51" s="26"/>
      <c r="J51" s="122"/>
    </row>
    <row r="52" spans="2:10" ht="52.5" customHeight="1">
      <c r="B52" s="119" t="s">
        <v>398</v>
      </c>
      <c r="C52" s="119" t="s">
        <v>271</v>
      </c>
      <c r="D52" s="116" t="s">
        <v>296</v>
      </c>
      <c r="E52" s="116" t="s">
        <v>296</v>
      </c>
      <c r="F52" s="25" t="s">
        <v>301</v>
      </c>
      <c r="G52" s="26">
        <v>1400</v>
      </c>
      <c r="H52" s="26"/>
      <c r="I52" s="26"/>
      <c r="J52" s="121"/>
    </row>
    <row r="53" spans="2:10" ht="53.25" customHeight="1">
      <c r="B53" s="120"/>
      <c r="C53" s="120"/>
      <c r="D53" s="117"/>
      <c r="E53" s="117"/>
      <c r="F53" s="25" t="s">
        <v>302</v>
      </c>
      <c r="G53" s="26">
        <v>933.33</v>
      </c>
      <c r="H53" s="26"/>
      <c r="I53" s="26"/>
      <c r="J53" s="122"/>
    </row>
    <row r="54" spans="2:10" ht="30" customHeight="1">
      <c r="B54" s="119" t="s">
        <v>10</v>
      </c>
      <c r="C54" s="27"/>
      <c r="D54" s="116" t="s">
        <v>296</v>
      </c>
      <c r="E54" s="116" t="s">
        <v>296</v>
      </c>
      <c r="F54" s="25" t="s">
        <v>301</v>
      </c>
      <c r="G54" s="26">
        <v>1000</v>
      </c>
      <c r="H54" s="26"/>
      <c r="I54" s="26"/>
      <c r="J54" s="121"/>
    </row>
    <row r="55" spans="2:10" ht="32.25" customHeight="1">
      <c r="B55" s="120"/>
      <c r="C55" s="27"/>
      <c r="D55" s="117"/>
      <c r="E55" s="117"/>
      <c r="F55" s="25" t="s">
        <v>302</v>
      </c>
      <c r="G55" s="26">
        <v>666.66</v>
      </c>
      <c r="H55" s="26"/>
      <c r="I55" s="26"/>
      <c r="J55" s="122"/>
    </row>
    <row r="56" spans="2:10" ht="47.25" customHeight="1">
      <c r="B56" s="119" t="s">
        <v>399</v>
      </c>
      <c r="C56" s="119" t="s">
        <v>271</v>
      </c>
      <c r="D56" s="116" t="s">
        <v>296</v>
      </c>
      <c r="E56" s="116" t="s">
        <v>295</v>
      </c>
      <c r="F56" s="25" t="s">
        <v>301</v>
      </c>
      <c r="G56" s="26">
        <v>4000</v>
      </c>
      <c r="H56" s="26">
        <v>11000</v>
      </c>
      <c r="I56" s="26"/>
      <c r="J56" s="121"/>
    </row>
    <row r="57" spans="2:10" ht="43.5" customHeight="1">
      <c r="B57" s="120"/>
      <c r="C57" s="120"/>
      <c r="D57" s="117"/>
      <c r="E57" s="117"/>
      <c r="F57" s="25" t="s">
        <v>302</v>
      </c>
      <c r="G57" s="26">
        <v>555.56</v>
      </c>
      <c r="H57" s="26">
        <v>1222.22</v>
      </c>
      <c r="I57" s="26"/>
      <c r="J57" s="122"/>
    </row>
    <row r="58" spans="2:10" ht="166.5" customHeight="1">
      <c r="B58" s="25" t="s">
        <v>281</v>
      </c>
      <c r="C58" s="25" t="s">
        <v>326</v>
      </c>
      <c r="D58" s="26" t="s">
        <v>296</v>
      </c>
      <c r="E58" s="26" t="s">
        <v>356</v>
      </c>
      <c r="F58" s="26" t="s">
        <v>305</v>
      </c>
      <c r="G58" s="26"/>
      <c r="H58" s="26"/>
      <c r="I58" s="26"/>
      <c r="J58" s="19" t="s">
        <v>372</v>
      </c>
    </row>
    <row r="59" spans="2:10" ht="232.5" customHeight="1">
      <c r="B59" s="25" t="s">
        <v>282</v>
      </c>
      <c r="C59" s="25" t="s">
        <v>326</v>
      </c>
      <c r="D59" s="26" t="s">
        <v>296</v>
      </c>
      <c r="E59" s="26" t="s">
        <v>356</v>
      </c>
      <c r="F59" s="26" t="s">
        <v>305</v>
      </c>
      <c r="G59" s="26"/>
      <c r="H59" s="26"/>
      <c r="I59" s="26"/>
      <c r="J59" s="19" t="s">
        <v>142</v>
      </c>
    </row>
    <row r="60" spans="2:10" ht="214.5" customHeight="1">
      <c r="B60" s="25" t="s">
        <v>283</v>
      </c>
      <c r="C60" s="25" t="s">
        <v>326</v>
      </c>
      <c r="D60" s="26" t="s">
        <v>296</v>
      </c>
      <c r="E60" s="26" t="s">
        <v>356</v>
      </c>
      <c r="F60" s="26" t="s">
        <v>305</v>
      </c>
      <c r="G60" s="26"/>
      <c r="H60" s="26"/>
      <c r="I60" s="26"/>
      <c r="J60" s="19" t="s">
        <v>99</v>
      </c>
    </row>
    <row r="61" spans="2:10" ht="367.5" customHeight="1">
      <c r="B61" s="25" t="s">
        <v>80</v>
      </c>
      <c r="C61" s="25" t="s">
        <v>147</v>
      </c>
      <c r="D61" s="26" t="s">
        <v>296</v>
      </c>
      <c r="E61" s="26" t="s">
        <v>356</v>
      </c>
      <c r="F61" s="26" t="s">
        <v>305</v>
      </c>
      <c r="G61" s="26"/>
      <c r="H61" s="26"/>
      <c r="I61" s="26"/>
      <c r="J61" s="23" t="s">
        <v>26</v>
      </c>
    </row>
    <row r="62" spans="2:10" ht="113.25" customHeight="1">
      <c r="B62" s="28" t="s">
        <v>310</v>
      </c>
      <c r="C62" s="14"/>
      <c r="D62" s="14"/>
      <c r="E62" s="14"/>
      <c r="F62" s="14"/>
      <c r="G62" s="15"/>
      <c r="H62" s="14"/>
      <c r="I62" s="14"/>
      <c r="J62" s="16"/>
    </row>
    <row r="63" spans="2:10" ht="81" customHeight="1">
      <c r="B63" s="29" t="s">
        <v>11</v>
      </c>
      <c r="C63" s="30"/>
      <c r="D63" s="14"/>
      <c r="E63" s="14"/>
      <c r="F63" s="14"/>
      <c r="G63" s="15"/>
      <c r="H63" s="14"/>
      <c r="I63" s="14"/>
      <c r="J63" s="16"/>
    </row>
    <row r="64" spans="2:10" ht="63.75">
      <c r="B64" s="10" t="s">
        <v>13</v>
      </c>
      <c r="C64" s="31" t="s">
        <v>326</v>
      </c>
      <c r="D64" s="32" t="s">
        <v>296</v>
      </c>
      <c r="E64" s="32" t="s">
        <v>297</v>
      </c>
      <c r="F64" s="32" t="s">
        <v>301</v>
      </c>
      <c r="G64" s="15">
        <v>20540.8</v>
      </c>
      <c r="H64" s="32">
        <v>20545.8</v>
      </c>
      <c r="I64" s="32">
        <v>20545.8</v>
      </c>
      <c r="J64" s="14"/>
    </row>
    <row r="65" spans="2:10" ht="292.5" customHeight="1">
      <c r="B65" s="3" t="s">
        <v>14</v>
      </c>
      <c r="C65" s="33" t="s">
        <v>326</v>
      </c>
      <c r="D65" s="14" t="s">
        <v>296</v>
      </c>
      <c r="E65" s="14" t="s">
        <v>297</v>
      </c>
      <c r="F65" s="14" t="s">
        <v>305</v>
      </c>
      <c r="G65" s="15"/>
      <c r="H65" s="14"/>
      <c r="I65" s="14"/>
      <c r="J65" s="23" t="s">
        <v>67</v>
      </c>
    </row>
    <row r="66" spans="2:10" ht="74.25" customHeight="1">
      <c r="B66" s="3" t="s">
        <v>268</v>
      </c>
      <c r="C66" s="34" t="s">
        <v>326</v>
      </c>
      <c r="D66" s="14" t="s">
        <v>296</v>
      </c>
      <c r="E66" s="14" t="s">
        <v>297</v>
      </c>
      <c r="F66" s="14" t="s">
        <v>301</v>
      </c>
      <c r="G66" s="15">
        <v>37.9</v>
      </c>
      <c r="H66" s="14">
        <v>37.9</v>
      </c>
      <c r="I66" s="15">
        <v>37.9</v>
      </c>
      <c r="J66" s="11" t="s">
        <v>387</v>
      </c>
    </row>
    <row r="67" spans="2:10" ht="317.25" customHeight="1">
      <c r="B67" s="3" t="s">
        <v>126</v>
      </c>
      <c r="C67" s="34" t="s">
        <v>304</v>
      </c>
      <c r="D67" s="14" t="s">
        <v>296</v>
      </c>
      <c r="E67" s="14" t="s">
        <v>297</v>
      </c>
      <c r="F67" s="14" t="s">
        <v>305</v>
      </c>
      <c r="G67" s="15"/>
      <c r="H67" s="14"/>
      <c r="I67" s="14"/>
      <c r="J67" s="11" t="s">
        <v>334</v>
      </c>
    </row>
    <row r="68" spans="2:10" ht="409.5" customHeight="1">
      <c r="B68" s="3" t="s">
        <v>401</v>
      </c>
      <c r="C68" s="34" t="s">
        <v>326</v>
      </c>
      <c r="D68" s="14" t="s">
        <v>296</v>
      </c>
      <c r="E68" s="14" t="s">
        <v>297</v>
      </c>
      <c r="F68" s="14" t="s">
        <v>305</v>
      </c>
      <c r="G68" s="15"/>
      <c r="H68" s="14"/>
      <c r="I68" s="14"/>
      <c r="J68" s="23" t="s">
        <v>386</v>
      </c>
    </row>
    <row r="69" spans="2:10" ht="140.25">
      <c r="B69" s="3" t="s">
        <v>73</v>
      </c>
      <c r="C69" s="34" t="s">
        <v>361</v>
      </c>
      <c r="D69" s="14" t="s">
        <v>296</v>
      </c>
      <c r="E69" s="14" t="s">
        <v>297</v>
      </c>
      <c r="F69" s="14" t="s">
        <v>305</v>
      </c>
      <c r="G69" s="15"/>
      <c r="H69" s="14"/>
      <c r="I69" s="14"/>
      <c r="J69" s="11" t="s">
        <v>15</v>
      </c>
    </row>
    <row r="70" spans="2:10" ht="75">
      <c r="B70" s="3" t="s">
        <v>74</v>
      </c>
      <c r="C70" s="34" t="s">
        <v>326</v>
      </c>
      <c r="D70" s="14" t="s">
        <v>296</v>
      </c>
      <c r="E70" s="14" t="s">
        <v>297</v>
      </c>
      <c r="F70" s="14" t="s">
        <v>305</v>
      </c>
      <c r="G70" s="15"/>
      <c r="H70" s="14"/>
      <c r="I70" s="14"/>
      <c r="J70" s="11" t="s">
        <v>16</v>
      </c>
    </row>
    <row r="71" spans="2:10" ht="64.5" customHeight="1">
      <c r="B71" s="1" t="s">
        <v>76</v>
      </c>
      <c r="C71" s="34" t="s">
        <v>326</v>
      </c>
      <c r="D71" s="14" t="s">
        <v>296</v>
      </c>
      <c r="E71" s="14" t="s">
        <v>77</v>
      </c>
      <c r="F71" s="14" t="s">
        <v>301</v>
      </c>
      <c r="G71" s="15">
        <v>80</v>
      </c>
      <c r="H71" s="14">
        <v>80</v>
      </c>
      <c r="I71" s="14">
        <v>80</v>
      </c>
      <c r="J71" s="19" t="s">
        <v>16</v>
      </c>
    </row>
    <row r="72" spans="2:10" ht="120">
      <c r="B72" s="2" t="s">
        <v>75</v>
      </c>
      <c r="C72" s="34" t="s">
        <v>326</v>
      </c>
      <c r="D72" s="14" t="s">
        <v>296</v>
      </c>
      <c r="E72" s="14" t="s">
        <v>77</v>
      </c>
      <c r="F72" s="14" t="s">
        <v>301</v>
      </c>
      <c r="G72" s="15">
        <v>2000</v>
      </c>
      <c r="H72" s="14">
        <v>2000</v>
      </c>
      <c r="I72" s="14">
        <v>2000</v>
      </c>
      <c r="J72" s="19" t="s">
        <v>17</v>
      </c>
    </row>
    <row r="73" spans="2:10" ht="105" customHeight="1">
      <c r="B73" s="2" t="s">
        <v>204</v>
      </c>
      <c r="C73" s="33" t="s">
        <v>434</v>
      </c>
      <c r="D73" s="14" t="s">
        <v>358</v>
      </c>
      <c r="E73" s="14" t="s">
        <v>297</v>
      </c>
      <c r="F73" s="14" t="s">
        <v>301</v>
      </c>
      <c r="G73" s="15">
        <v>750</v>
      </c>
      <c r="H73" s="14">
        <v>1115</v>
      </c>
      <c r="I73" s="32"/>
      <c r="J73" s="19" t="s">
        <v>246</v>
      </c>
    </row>
    <row r="74" spans="2:10" ht="195" customHeight="1">
      <c r="B74" s="2" t="s">
        <v>55</v>
      </c>
      <c r="C74" s="35" t="s">
        <v>326</v>
      </c>
      <c r="D74" s="14" t="s">
        <v>296</v>
      </c>
      <c r="E74" s="14" t="s">
        <v>77</v>
      </c>
      <c r="F74" s="14" t="s">
        <v>305</v>
      </c>
      <c r="G74" s="15"/>
      <c r="H74" s="14"/>
      <c r="I74" s="32"/>
      <c r="J74" s="19" t="s">
        <v>102</v>
      </c>
    </row>
    <row r="75" spans="2:10" ht="45">
      <c r="B75" s="2" t="s">
        <v>148</v>
      </c>
      <c r="C75" s="35"/>
      <c r="D75" s="14"/>
      <c r="E75" s="14"/>
      <c r="F75" s="14"/>
      <c r="G75" s="15"/>
      <c r="H75" s="14"/>
      <c r="I75" s="32"/>
      <c r="J75" s="16"/>
    </row>
    <row r="76" spans="2:10" ht="75.75" customHeight="1">
      <c r="B76" s="2" t="s">
        <v>149</v>
      </c>
      <c r="C76" s="35" t="s">
        <v>326</v>
      </c>
      <c r="D76" s="14" t="s">
        <v>296</v>
      </c>
      <c r="E76" s="14" t="s">
        <v>296</v>
      </c>
      <c r="F76" s="14" t="s">
        <v>301</v>
      </c>
      <c r="G76" s="15">
        <v>363.6</v>
      </c>
      <c r="H76" s="14"/>
      <c r="I76" s="32"/>
      <c r="J76" s="16"/>
    </row>
    <row r="77" spans="2:10" ht="75">
      <c r="B77" s="2" t="s">
        <v>100</v>
      </c>
      <c r="C77" s="11" t="s">
        <v>326</v>
      </c>
      <c r="D77" s="14" t="s">
        <v>296</v>
      </c>
      <c r="E77" s="14" t="s">
        <v>296</v>
      </c>
      <c r="F77" s="14" t="s">
        <v>301</v>
      </c>
      <c r="G77" s="15">
        <v>200</v>
      </c>
      <c r="H77" s="14"/>
      <c r="I77" s="32"/>
      <c r="J77" s="16"/>
    </row>
    <row r="78" spans="2:10" ht="63.75">
      <c r="B78" s="2" t="s">
        <v>101</v>
      </c>
      <c r="C78" s="11" t="s">
        <v>326</v>
      </c>
      <c r="D78" s="14" t="s">
        <v>295</v>
      </c>
      <c r="E78" s="14" t="s">
        <v>295</v>
      </c>
      <c r="F78" s="14" t="s">
        <v>301</v>
      </c>
      <c r="G78" s="15"/>
      <c r="H78" s="14">
        <v>400</v>
      </c>
      <c r="I78" s="32"/>
      <c r="J78" s="16"/>
    </row>
    <row r="79" spans="2:10" ht="105.75" customHeight="1">
      <c r="B79" s="2" t="s">
        <v>371</v>
      </c>
      <c r="C79" s="11" t="s">
        <v>326</v>
      </c>
      <c r="D79" s="14" t="s">
        <v>295</v>
      </c>
      <c r="E79" s="14" t="s">
        <v>295</v>
      </c>
      <c r="F79" s="14" t="s">
        <v>301</v>
      </c>
      <c r="G79" s="15"/>
      <c r="H79" s="14">
        <v>500</v>
      </c>
      <c r="I79" s="32"/>
      <c r="J79" s="16"/>
    </row>
    <row r="80" spans="2:10" ht="282" customHeight="1">
      <c r="B80" s="4" t="s">
        <v>217</v>
      </c>
      <c r="C80" s="11" t="s">
        <v>326</v>
      </c>
      <c r="D80" s="36" t="s">
        <v>295</v>
      </c>
      <c r="E80" s="36" t="s">
        <v>295</v>
      </c>
      <c r="F80" s="36" t="s">
        <v>305</v>
      </c>
      <c r="G80" s="15"/>
      <c r="H80" s="14"/>
      <c r="I80" s="32"/>
      <c r="J80" s="23" t="s">
        <v>226</v>
      </c>
    </row>
    <row r="81" spans="2:10" ht="245.25" customHeight="1">
      <c r="B81" s="1" t="s">
        <v>218</v>
      </c>
      <c r="C81" s="11" t="s">
        <v>326</v>
      </c>
      <c r="D81" s="15" t="s">
        <v>296</v>
      </c>
      <c r="E81" s="15" t="s">
        <v>77</v>
      </c>
      <c r="F81" s="14" t="s">
        <v>301</v>
      </c>
      <c r="G81" s="15">
        <v>110</v>
      </c>
      <c r="H81" s="14">
        <v>110</v>
      </c>
      <c r="I81" s="14">
        <v>110</v>
      </c>
      <c r="J81" s="37" t="s">
        <v>54</v>
      </c>
    </row>
    <row r="82" spans="2:10" ht="45" customHeight="1">
      <c r="B82" s="113" t="s">
        <v>158</v>
      </c>
      <c r="C82" s="102" t="s">
        <v>326</v>
      </c>
      <c r="D82" s="114" t="s">
        <v>296</v>
      </c>
      <c r="E82" s="114" t="s">
        <v>77</v>
      </c>
      <c r="F82" s="15" t="s">
        <v>301</v>
      </c>
      <c r="G82" s="15">
        <v>5760</v>
      </c>
      <c r="H82" s="14">
        <v>5760</v>
      </c>
      <c r="I82" s="14">
        <v>5760</v>
      </c>
      <c r="J82" s="110" t="s">
        <v>27</v>
      </c>
    </row>
    <row r="83" spans="2:10" ht="43.5" customHeight="1">
      <c r="B83" s="102"/>
      <c r="C83" s="102"/>
      <c r="D83" s="115"/>
      <c r="E83" s="115"/>
      <c r="F83" s="15" t="s">
        <v>302</v>
      </c>
      <c r="G83" s="15">
        <v>640</v>
      </c>
      <c r="H83" s="14">
        <v>640</v>
      </c>
      <c r="I83" s="32">
        <v>640</v>
      </c>
      <c r="J83" s="112"/>
    </row>
    <row r="84" spans="2:10" ht="164.25" customHeight="1">
      <c r="B84" s="23" t="s">
        <v>379</v>
      </c>
      <c r="C84" s="18" t="s">
        <v>326</v>
      </c>
      <c r="D84" s="36" t="s">
        <v>296</v>
      </c>
      <c r="E84" s="36" t="s">
        <v>77</v>
      </c>
      <c r="F84" s="38" t="s">
        <v>305</v>
      </c>
      <c r="G84" s="15"/>
      <c r="H84" s="14"/>
      <c r="I84" s="32"/>
      <c r="J84" s="23" t="s">
        <v>314</v>
      </c>
    </row>
    <row r="85" spans="2:10" ht="66" customHeight="1">
      <c r="B85" s="19" t="s">
        <v>380</v>
      </c>
      <c r="C85" s="18" t="s">
        <v>326</v>
      </c>
      <c r="D85" s="36" t="s">
        <v>296</v>
      </c>
      <c r="E85" s="36" t="s">
        <v>77</v>
      </c>
      <c r="F85" s="38" t="s">
        <v>300</v>
      </c>
      <c r="G85" s="15">
        <v>15025</v>
      </c>
      <c r="H85" s="14">
        <v>15025</v>
      </c>
      <c r="I85" s="32">
        <v>15025</v>
      </c>
      <c r="J85" s="19" t="s">
        <v>66</v>
      </c>
    </row>
    <row r="86" spans="2:10" ht="139.5" customHeight="1">
      <c r="B86" s="19" t="s">
        <v>259</v>
      </c>
      <c r="C86" s="11" t="s">
        <v>326</v>
      </c>
      <c r="D86" s="14" t="s">
        <v>296</v>
      </c>
      <c r="E86" s="14" t="s">
        <v>77</v>
      </c>
      <c r="F86" s="15" t="s">
        <v>305</v>
      </c>
      <c r="G86" s="15"/>
      <c r="H86" s="14"/>
      <c r="I86" s="32"/>
      <c r="J86" s="19" t="s">
        <v>86</v>
      </c>
    </row>
    <row r="87" spans="2:10" ht="90" customHeight="1">
      <c r="B87" s="39" t="s">
        <v>260</v>
      </c>
      <c r="C87" s="11" t="s">
        <v>326</v>
      </c>
      <c r="D87" s="14" t="s">
        <v>296</v>
      </c>
      <c r="E87" s="14" t="s">
        <v>77</v>
      </c>
      <c r="F87" s="15" t="s">
        <v>305</v>
      </c>
      <c r="G87" s="15"/>
      <c r="H87" s="14"/>
      <c r="I87" s="32"/>
      <c r="J87" s="39" t="s">
        <v>87</v>
      </c>
    </row>
    <row r="88" spans="2:10" ht="353.25" customHeight="1">
      <c r="B88" s="19" t="s">
        <v>72</v>
      </c>
      <c r="C88" s="11" t="s">
        <v>326</v>
      </c>
      <c r="D88" s="14" t="s">
        <v>358</v>
      </c>
      <c r="E88" s="14" t="s">
        <v>295</v>
      </c>
      <c r="F88" s="15" t="s">
        <v>305</v>
      </c>
      <c r="G88" s="15"/>
      <c r="H88" s="14"/>
      <c r="I88" s="32"/>
      <c r="J88" s="19" t="s">
        <v>125</v>
      </c>
    </row>
    <row r="89" spans="2:10" ht="153.75" customHeight="1">
      <c r="B89" s="40" t="s">
        <v>360</v>
      </c>
      <c r="C89" s="11" t="s">
        <v>326</v>
      </c>
      <c r="D89" s="14" t="s">
        <v>358</v>
      </c>
      <c r="E89" s="14" t="s">
        <v>295</v>
      </c>
      <c r="F89" s="15" t="s">
        <v>305</v>
      </c>
      <c r="G89" s="15"/>
      <c r="H89" s="14"/>
      <c r="I89" s="32"/>
      <c r="J89" s="23" t="s">
        <v>257</v>
      </c>
    </row>
    <row r="90" spans="2:10" ht="142.5" customHeight="1">
      <c r="B90" s="40" t="s">
        <v>139</v>
      </c>
      <c r="C90" s="11" t="s">
        <v>326</v>
      </c>
      <c r="D90" s="14" t="s">
        <v>296</v>
      </c>
      <c r="E90" s="14" t="s">
        <v>295</v>
      </c>
      <c r="F90" s="15" t="s">
        <v>301</v>
      </c>
      <c r="G90" s="15"/>
      <c r="H90" s="14">
        <v>400</v>
      </c>
      <c r="I90" s="32">
        <v>600</v>
      </c>
      <c r="J90" s="19" t="s">
        <v>258</v>
      </c>
    </row>
    <row r="91" spans="2:10" ht="105.75" customHeight="1">
      <c r="B91" s="40" t="s">
        <v>140</v>
      </c>
      <c r="C91" s="11" t="s">
        <v>326</v>
      </c>
      <c r="D91" s="14" t="s">
        <v>358</v>
      </c>
      <c r="E91" s="14" t="s">
        <v>295</v>
      </c>
      <c r="F91" s="15" t="s">
        <v>301</v>
      </c>
      <c r="G91" s="15"/>
      <c r="H91" s="14"/>
      <c r="I91" s="32">
        <v>550</v>
      </c>
      <c r="J91" s="19" t="s">
        <v>316</v>
      </c>
    </row>
    <row r="92" spans="2:10" ht="138" customHeight="1">
      <c r="B92" s="40" t="s">
        <v>153</v>
      </c>
      <c r="C92" s="11" t="s">
        <v>326</v>
      </c>
      <c r="D92" s="14" t="s">
        <v>358</v>
      </c>
      <c r="E92" s="14" t="s">
        <v>295</v>
      </c>
      <c r="F92" s="15" t="s">
        <v>305</v>
      </c>
      <c r="G92" s="15"/>
      <c r="H92" s="14"/>
      <c r="I92" s="32"/>
      <c r="J92" s="19" t="s">
        <v>96</v>
      </c>
    </row>
    <row r="93" spans="2:10" ht="321" customHeight="1">
      <c r="B93" s="19" t="s">
        <v>127</v>
      </c>
      <c r="C93" s="11" t="s">
        <v>326</v>
      </c>
      <c r="D93" s="14" t="s">
        <v>296</v>
      </c>
      <c r="E93" s="14" t="s">
        <v>77</v>
      </c>
      <c r="F93" s="15" t="s">
        <v>305</v>
      </c>
      <c r="G93" s="15"/>
      <c r="H93" s="14"/>
      <c r="I93" s="32"/>
      <c r="J93" s="23" t="s">
        <v>280</v>
      </c>
    </row>
    <row r="94" spans="2:10" ht="85.5" customHeight="1">
      <c r="B94" s="19" t="s">
        <v>417</v>
      </c>
      <c r="C94" s="11" t="s">
        <v>326</v>
      </c>
      <c r="D94" s="14" t="s">
        <v>296</v>
      </c>
      <c r="E94" s="14" t="s">
        <v>296</v>
      </c>
      <c r="F94" s="15" t="s">
        <v>301</v>
      </c>
      <c r="G94" s="15">
        <v>868</v>
      </c>
      <c r="H94" s="14"/>
      <c r="I94" s="32"/>
      <c r="J94" s="23"/>
    </row>
    <row r="95" spans="2:10" ht="63" customHeight="1">
      <c r="B95" s="19" t="s">
        <v>111</v>
      </c>
      <c r="C95" s="11" t="s">
        <v>326</v>
      </c>
      <c r="D95" s="14" t="s">
        <v>296</v>
      </c>
      <c r="E95" s="14" t="s">
        <v>296</v>
      </c>
      <c r="F95" s="15" t="s">
        <v>301</v>
      </c>
      <c r="G95" s="15"/>
      <c r="H95" s="14">
        <v>900</v>
      </c>
      <c r="I95" s="32"/>
      <c r="J95" s="19" t="s">
        <v>144</v>
      </c>
    </row>
    <row r="96" spans="2:10" ht="234" customHeight="1">
      <c r="B96" s="19" t="s">
        <v>362</v>
      </c>
      <c r="C96" s="11" t="s">
        <v>326</v>
      </c>
      <c r="D96" s="14" t="s">
        <v>295</v>
      </c>
      <c r="E96" s="14" t="s">
        <v>295</v>
      </c>
      <c r="F96" s="15" t="s">
        <v>301</v>
      </c>
      <c r="G96" s="15"/>
      <c r="H96" s="14"/>
      <c r="I96" s="32">
        <v>600</v>
      </c>
      <c r="J96" s="19" t="s">
        <v>143</v>
      </c>
    </row>
    <row r="97" spans="2:10" ht="104.25" customHeight="1">
      <c r="B97" s="19" t="s">
        <v>141</v>
      </c>
      <c r="C97" s="11" t="s">
        <v>326</v>
      </c>
      <c r="D97" s="14" t="s">
        <v>296</v>
      </c>
      <c r="E97" s="14" t="s">
        <v>296</v>
      </c>
      <c r="F97" s="15" t="s">
        <v>301</v>
      </c>
      <c r="G97" s="15">
        <v>232</v>
      </c>
      <c r="H97" s="14">
        <v>170</v>
      </c>
      <c r="I97" s="32"/>
      <c r="J97" s="16"/>
    </row>
    <row r="98" spans="2:10" ht="91.5" customHeight="1">
      <c r="B98" s="19" t="s">
        <v>154</v>
      </c>
      <c r="C98" s="11" t="s">
        <v>326</v>
      </c>
      <c r="D98" s="14" t="s">
        <v>296</v>
      </c>
      <c r="E98" s="14" t="s">
        <v>296</v>
      </c>
      <c r="F98" s="15" t="s">
        <v>301</v>
      </c>
      <c r="G98" s="15"/>
      <c r="H98" s="14">
        <v>236.4</v>
      </c>
      <c r="I98" s="32"/>
      <c r="J98" s="16"/>
    </row>
    <row r="99" spans="2:10" ht="114" customHeight="1">
      <c r="B99" s="19" t="s">
        <v>155</v>
      </c>
      <c r="C99" s="11" t="s">
        <v>326</v>
      </c>
      <c r="D99" s="14" t="s">
        <v>296</v>
      </c>
      <c r="E99" s="14" t="s">
        <v>295</v>
      </c>
      <c r="F99" s="15" t="s">
        <v>301</v>
      </c>
      <c r="G99" s="15">
        <v>80</v>
      </c>
      <c r="H99" s="14">
        <v>200</v>
      </c>
      <c r="I99" s="32">
        <v>750</v>
      </c>
      <c r="J99" s="23" t="s">
        <v>392</v>
      </c>
    </row>
    <row r="100" spans="2:10" ht="27.75" customHeight="1">
      <c r="B100" s="19"/>
      <c r="C100" s="11"/>
      <c r="D100" s="14"/>
      <c r="E100" s="14"/>
      <c r="F100" s="15"/>
      <c r="G100" s="15"/>
      <c r="H100" s="14"/>
      <c r="I100" s="32"/>
      <c r="J100" s="16"/>
    </row>
    <row r="101" spans="2:10" ht="92.25" customHeight="1">
      <c r="B101" s="9" t="s">
        <v>433</v>
      </c>
      <c r="C101" s="11" t="s">
        <v>225</v>
      </c>
      <c r="D101" s="32" t="s">
        <v>296</v>
      </c>
      <c r="E101" s="32" t="s">
        <v>297</v>
      </c>
      <c r="F101" s="32" t="s">
        <v>301</v>
      </c>
      <c r="G101" s="15">
        <f>38203.4-G103-G108-G109-G114-G110</f>
        <v>30415.9</v>
      </c>
      <c r="H101" s="21">
        <v>30606.6</v>
      </c>
      <c r="I101" s="21">
        <v>30606.6</v>
      </c>
      <c r="J101" s="16"/>
    </row>
    <row r="102" spans="2:10" ht="306" customHeight="1">
      <c r="B102" s="5" t="s">
        <v>203</v>
      </c>
      <c r="C102" s="11" t="s">
        <v>225</v>
      </c>
      <c r="D102" s="15" t="s">
        <v>358</v>
      </c>
      <c r="E102" s="15" t="s">
        <v>77</v>
      </c>
      <c r="F102" s="15" t="s">
        <v>305</v>
      </c>
      <c r="G102" s="15"/>
      <c r="H102" s="14"/>
      <c r="I102" s="14"/>
      <c r="J102" s="19" t="s">
        <v>353</v>
      </c>
    </row>
    <row r="103" spans="2:10" ht="105" customHeight="1">
      <c r="B103" s="6" t="s">
        <v>224</v>
      </c>
      <c r="C103" s="11" t="s">
        <v>225</v>
      </c>
      <c r="D103" s="14" t="s">
        <v>296</v>
      </c>
      <c r="E103" s="14" t="s">
        <v>77</v>
      </c>
      <c r="F103" s="14" t="s">
        <v>301</v>
      </c>
      <c r="G103" s="15">
        <v>385</v>
      </c>
      <c r="H103" s="14">
        <v>385</v>
      </c>
      <c r="I103" s="14">
        <v>385</v>
      </c>
      <c r="J103" s="19" t="s">
        <v>145</v>
      </c>
    </row>
    <row r="104" spans="2:10" ht="102">
      <c r="B104" s="6" t="s">
        <v>402</v>
      </c>
      <c r="C104" s="11" t="s">
        <v>434</v>
      </c>
      <c r="D104" s="14" t="s">
        <v>295</v>
      </c>
      <c r="E104" s="14" t="s">
        <v>295</v>
      </c>
      <c r="F104" s="14" t="s">
        <v>305</v>
      </c>
      <c r="G104" s="15"/>
      <c r="H104" s="14"/>
      <c r="I104" s="14"/>
      <c r="J104" s="16"/>
    </row>
    <row r="105" spans="2:10" ht="117" customHeight="1">
      <c r="B105" s="6" t="s">
        <v>275</v>
      </c>
      <c r="C105" s="11" t="s">
        <v>434</v>
      </c>
      <c r="D105" s="14" t="s">
        <v>296</v>
      </c>
      <c r="E105" s="14" t="s">
        <v>77</v>
      </c>
      <c r="F105" s="14" t="s">
        <v>305</v>
      </c>
      <c r="G105" s="15"/>
      <c r="H105" s="14"/>
      <c r="I105" s="14"/>
      <c r="J105" s="23" t="s">
        <v>119</v>
      </c>
    </row>
    <row r="106" spans="2:10" ht="294" customHeight="1">
      <c r="B106" s="6" t="s">
        <v>162</v>
      </c>
      <c r="C106" s="11" t="s">
        <v>434</v>
      </c>
      <c r="D106" s="14" t="s">
        <v>296</v>
      </c>
      <c r="E106" s="14" t="s">
        <v>77</v>
      </c>
      <c r="F106" s="14" t="s">
        <v>305</v>
      </c>
      <c r="G106" s="15"/>
      <c r="H106" s="14"/>
      <c r="I106" s="14"/>
      <c r="J106" s="23" t="s">
        <v>32</v>
      </c>
    </row>
    <row r="107" spans="2:10" ht="292.5" customHeight="1">
      <c r="B107" s="6" t="s">
        <v>163</v>
      </c>
      <c r="C107" s="11" t="s">
        <v>434</v>
      </c>
      <c r="D107" s="14" t="s">
        <v>296</v>
      </c>
      <c r="E107" s="14" t="s">
        <v>77</v>
      </c>
      <c r="F107" s="14" t="s">
        <v>305</v>
      </c>
      <c r="G107" s="15"/>
      <c r="H107" s="14"/>
      <c r="I107" s="14"/>
      <c r="J107" s="23" t="s">
        <v>369</v>
      </c>
    </row>
    <row r="108" spans="2:10" ht="51" customHeight="1">
      <c r="B108" s="8" t="s">
        <v>375</v>
      </c>
      <c r="C108" s="11" t="s">
        <v>225</v>
      </c>
      <c r="D108" s="14" t="s">
        <v>296</v>
      </c>
      <c r="E108" s="14" t="s">
        <v>297</v>
      </c>
      <c r="F108" s="14" t="s">
        <v>301</v>
      </c>
      <c r="G108" s="15">
        <v>50</v>
      </c>
      <c r="H108" s="14">
        <v>50</v>
      </c>
      <c r="I108" s="14">
        <v>50</v>
      </c>
      <c r="J108" s="16"/>
    </row>
    <row r="109" spans="2:10" ht="54" customHeight="1">
      <c r="B109" s="23" t="s">
        <v>376</v>
      </c>
      <c r="C109" s="11" t="s">
        <v>225</v>
      </c>
      <c r="D109" s="14" t="s">
        <v>296</v>
      </c>
      <c r="E109" s="14" t="s">
        <v>297</v>
      </c>
      <c r="F109" s="14" t="s">
        <v>301</v>
      </c>
      <c r="G109" s="15">
        <v>50</v>
      </c>
      <c r="H109" s="14">
        <v>50</v>
      </c>
      <c r="I109" s="14">
        <v>50</v>
      </c>
      <c r="J109" s="16"/>
    </row>
    <row r="110" spans="2:10" ht="53.25" customHeight="1">
      <c r="B110" s="8" t="s">
        <v>377</v>
      </c>
      <c r="C110" s="11" t="s">
        <v>225</v>
      </c>
      <c r="D110" s="14" t="s">
        <v>296</v>
      </c>
      <c r="E110" s="14" t="s">
        <v>297</v>
      </c>
      <c r="F110" s="14" t="s">
        <v>301</v>
      </c>
      <c r="G110" s="15">
        <v>4677.9</v>
      </c>
      <c r="H110" s="14">
        <v>4687.8</v>
      </c>
      <c r="I110" s="14">
        <v>4687.8</v>
      </c>
      <c r="J110" s="16"/>
    </row>
    <row r="111" spans="2:10" ht="12.75">
      <c r="B111" s="8"/>
      <c r="C111" s="11"/>
      <c r="D111" s="14"/>
      <c r="E111" s="14"/>
      <c r="F111" s="14"/>
      <c r="G111" s="15"/>
      <c r="H111" s="14"/>
      <c r="I111" s="14"/>
      <c r="J111" s="16"/>
    </row>
    <row r="112" spans="2:10" ht="183.75" customHeight="1">
      <c r="B112" s="6" t="s">
        <v>439</v>
      </c>
      <c r="C112" s="13"/>
      <c r="D112" s="15"/>
      <c r="E112" s="15"/>
      <c r="F112" s="15"/>
      <c r="G112" s="15"/>
      <c r="H112" s="14"/>
      <c r="I112" s="14"/>
      <c r="J112" s="16"/>
    </row>
    <row r="113" spans="2:10" ht="152.25" customHeight="1">
      <c r="B113" s="7" t="s">
        <v>311</v>
      </c>
      <c r="C113" s="11" t="s">
        <v>21</v>
      </c>
      <c r="D113" s="14" t="s">
        <v>296</v>
      </c>
      <c r="E113" s="14" t="s">
        <v>77</v>
      </c>
      <c r="F113" s="14" t="s">
        <v>301</v>
      </c>
      <c r="G113" s="15">
        <v>2380.6</v>
      </c>
      <c r="H113" s="14">
        <v>2380.6</v>
      </c>
      <c r="I113" s="14">
        <v>2380.6</v>
      </c>
      <c r="J113" s="19" t="s">
        <v>128</v>
      </c>
    </row>
    <row r="114" spans="2:10" ht="102.75" customHeight="1">
      <c r="B114" s="7" t="s">
        <v>312</v>
      </c>
      <c r="C114" s="11" t="s">
        <v>21</v>
      </c>
      <c r="D114" s="14" t="s">
        <v>296</v>
      </c>
      <c r="E114" s="14" t="s">
        <v>77</v>
      </c>
      <c r="F114" s="14" t="s">
        <v>301</v>
      </c>
      <c r="G114" s="15">
        <v>2624.6</v>
      </c>
      <c r="H114" s="14">
        <v>2624.6</v>
      </c>
      <c r="I114" s="14">
        <v>2624.6</v>
      </c>
      <c r="J114" s="19" t="s">
        <v>256</v>
      </c>
    </row>
    <row r="115" spans="2:10" ht="409.5" customHeight="1">
      <c r="B115" s="23" t="s">
        <v>388</v>
      </c>
      <c r="C115" s="11" t="s">
        <v>21</v>
      </c>
      <c r="D115" s="14" t="s">
        <v>296</v>
      </c>
      <c r="E115" s="14" t="s">
        <v>77</v>
      </c>
      <c r="F115" s="14" t="s">
        <v>301</v>
      </c>
      <c r="G115" s="15">
        <v>1071.3</v>
      </c>
      <c r="H115" s="14">
        <v>1071.3</v>
      </c>
      <c r="I115" s="14">
        <v>1071.3</v>
      </c>
      <c r="J115" s="23" t="s">
        <v>118</v>
      </c>
    </row>
    <row r="116" spans="2:10" ht="66" customHeight="1">
      <c r="B116" s="23" t="s">
        <v>315</v>
      </c>
      <c r="C116" s="11" t="s">
        <v>21</v>
      </c>
      <c r="D116" s="14" t="s">
        <v>296</v>
      </c>
      <c r="E116" s="14" t="s">
        <v>296</v>
      </c>
      <c r="F116" s="14" t="s">
        <v>301</v>
      </c>
      <c r="G116" s="15">
        <v>200</v>
      </c>
      <c r="H116" s="14"/>
      <c r="I116" s="14"/>
      <c r="J116" s="23"/>
    </row>
    <row r="117" spans="2:10" ht="15">
      <c r="B117" s="6"/>
      <c r="C117" s="11"/>
      <c r="D117" s="14"/>
      <c r="E117" s="14"/>
      <c r="F117" s="14"/>
      <c r="G117" s="15"/>
      <c r="H117" s="14"/>
      <c r="I117" s="14"/>
      <c r="J117" s="16"/>
    </row>
    <row r="118" spans="2:10" ht="114.75" customHeight="1">
      <c r="B118" s="41" t="s">
        <v>12</v>
      </c>
      <c r="C118" s="14"/>
      <c r="D118" s="14"/>
      <c r="E118" s="14"/>
      <c r="F118" s="14"/>
      <c r="G118" s="15"/>
      <c r="H118" s="14"/>
      <c r="I118" s="14"/>
      <c r="J118" s="16"/>
    </row>
    <row r="119" ht="12.75">
      <c r="B119" s="42"/>
    </row>
    <row r="120" spans="2:10" ht="18.75">
      <c r="B120" s="42"/>
      <c r="F120" s="12" t="s">
        <v>408</v>
      </c>
      <c r="G120" s="44">
        <f>G123+G43+G38+G35+G34+G33+G32+G29</f>
        <v>110567.59999999999</v>
      </c>
      <c r="H120" s="44">
        <f>H123+H47+H45+H43+H41+H38+H34+H33+H32+H31+H30+H29+H28+H27</f>
        <v>111600.99999999999</v>
      </c>
      <c r="I120" s="44">
        <f>I123+I47+I45+I43+I41+I38+I34+I33+I32+I31+I30+I29+I28+I27</f>
        <v>87914.59999999999</v>
      </c>
      <c r="J120" s="45"/>
    </row>
    <row r="121" ht="12.75">
      <c r="B121" s="42"/>
    </row>
    <row r="122" spans="2:9" ht="12.75">
      <c r="B122" s="42"/>
      <c r="H122" s="46"/>
      <c r="I122" s="46"/>
    </row>
    <row r="123" spans="2:9" ht="12.75">
      <c r="B123" s="42"/>
      <c r="F123" s="12" t="s">
        <v>407</v>
      </c>
      <c r="G123" s="43">
        <f>G116+G115+G114+G113+G110+G109+G108+G103+G101+G99+G98+G97+G96+G95+G94+G91+G90+G85+G82+G81+G79+G78+G77+G76+G73+G72+G71+G66+G64+G56+G54+G52+G50</f>
        <v>99302.59999999999</v>
      </c>
      <c r="H123" s="43">
        <f>H116+H115+H114+H113+H110+H109+H108+H103+H101+H99+H98+H97+H96+H95+H94+H91+H90+H85+H82+H81+H79+H78+H77+H76+H73+H72+H71+H66+H64+H56+H54+H52+H50</f>
        <v>100335.99999999999</v>
      </c>
      <c r="I123" s="43">
        <f>I116+I115+I114+I113+I110+I109+I108+I103+I101+I99+I98+I97+I96+I95+I94+I91+I90+I85+I82+I81+I79+I78+I77+I76+I73+I72+I71+I66+I64+I56+I54+I52+I50</f>
        <v>87914.59999999999</v>
      </c>
    </row>
    <row r="124" spans="2:9" ht="12.75">
      <c r="B124" s="42"/>
      <c r="H124" s="46"/>
      <c r="I124" s="46"/>
    </row>
    <row r="125" ht="12.75">
      <c r="B125" s="42"/>
    </row>
    <row r="126" spans="2:9" ht="12.75">
      <c r="B126" s="42"/>
      <c r="F126" s="12" t="s">
        <v>406</v>
      </c>
      <c r="G126" s="43">
        <f>G85</f>
        <v>15025</v>
      </c>
      <c r="H126" s="46">
        <f>H85</f>
        <v>15025</v>
      </c>
      <c r="I126" s="46">
        <f>I85</f>
        <v>15025</v>
      </c>
    </row>
    <row r="127" spans="2:9" ht="12.75">
      <c r="B127" s="42"/>
      <c r="F127" s="12" t="s">
        <v>403</v>
      </c>
      <c r="G127" s="43">
        <f>G115+G114+G113+G110+G109+G108+G103+G99+G98+G97+G95+G90+G82+G81+G79+G78+G77+G76+G73+G72+G71+G66+G56+G54+G52+G50</f>
        <v>32252.9</v>
      </c>
      <c r="H127" s="46">
        <f>H115+H114+H113+H110+H109+H108+H103+H99+H98+H97+H96+H95+H91+H90+H82+H81+H79+H78+H77+H76+H73+H72+H71+H66++H56+H54+H52+H50</f>
        <v>34158.6</v>
      </c>
      <c r="I127" s="46">
        <f>I115+I114+I113+I110+I109+I108+I103+I99+I98+I97+I96+I95+I91+I90+I82+I81+I79+I78+I77+I76+I73+I72+I71+I66++I56+I54+I52+I50</f>
        <v>21737.2</v>
      </c>
    </row>
    <row r="128" spans="2:9" ht="12.75">
      <c r="B128" s="42"/>
      <c r="F128" s="12" t="s">
        <v>404</v>
      </c>
      <c r="G128" s="43">
        <f>G64</f>
        <v>20540.8</v>
      </c>
      <c r="H128" s="46">
        <f>H64</f>
        <v>20545.8</v>
      </c>
      <c r="I128" s="46">
        <f>I64</f>
        <v>20545.8</v>
      </c>
    </row>
    <row r="129" spans="2:9" ht="12.75">
      <c r="B129" s="42"/>
      <c r="F129" s="12" t="s">
        <v>405</v>
      </c>
      <c r="G129" s="43">
        <f>G101</f>
        <v>30415.9</v>
      </c>
      <c r="H129" s="46">
        <f>H101</f>
        <v>30606.6</v>
      </c>
      <c r="I129" s="46">
        <f>I101</f>
        <v>30606.6</v>
      </c>
    </row>
    <row r="130" ht="12.75">
      <c r="B130" s="42"/>
    </row>
    <row r="131" ht="12.75">
      <c r="B131" s="42"/>
    </row>
    <row r="132" ht="12.75">
      <c r="B132" s="42"/>
    </row>
    <row r="133" ht="12.75">
      <c r="B133" s="42"/>
    </row>
    <row r="134" ht="12.75">
      <c r="B134" s="42"/>
    </row>
    <row r="135" ht="12.75">
      <c r="B135" s="42"/>
    </row>
  </sheetData>
  <sheetProtection/>
  <mergeCells count="57">
    <mergeCell ref="G1:G2"/>
    <mergeCell ref="H1:H2"/>
    <mergeCell ref="I1:I2"/>
    <mergeCell ref="A1:A2"/>
    <mergeCell ref="F1:F2"/>
    <mergeCell ref="C1:C2"/>
    <mergeCell ref="D1:E1"/>
    <mergeCell ref="B1:B2"/>
    <mergeCell ref="J56:J57"/>
    <mergeCell ref="B82:B83"/>
    <mergeCell ref="C82:C83"/>
    <mergeCell ref="D82:D83"/>
    <mergeCell ref="E82:E83"/>
    <mergeCell ref="J82:J83"/>
    <mergeCell ref="B56:B57"/>
    <mergeCell ref="C56:C57"/>
    <mergeCell ref="D56:D57"/>
    <mergeCell ref="E56:E57"/>
    <mergeCell ref="J52:J53"/>
    <mergeCell ref="B54:B55"/>
    <mergeCell ref="D54:D55"/>
    <mergeCell ref="E54:E55"/>
    <mergeCell ref="J54:J55"/>
    <mergeCell ref="B52:B53"/>
    <mergeCell ref="C52:C53"/>
    <mergeCell ref="D52:D53"/>
    <mergeCell ref="E52:E53"/>
    <mergeCell ref="J47:J48"/>
    <mergeCell ref="B50:B51"/>
    <mergeCell ref="C50:C51"/>
    <mergeCell ref="D50:D51"/>
    <mergeCell ref="E50:E51"/>
    <mergeCell ref="J50:J51"/>
    <mergeCell ref="B47:B48"/>
    <mergeCell ref="C47:C48"/>
    <mergeCell ref="D47:D48"/>
    <mergeCell ref="E47:E48"/>
    <mergeCell ref="J43:J44"/>
    <mergeCell ref="B45:B46"/>
    <mergeCell ref="C45:C46"/>
    <mergeCell ref="D45:D46"/>
    <mergeCell ref="E45:E46"/>
    <mergeCell ref="J45:J46"/>
    <mergeCell ref="B43:B44"/>
    <mergeCell ref="C43:C44"/>
    <mergeCell ref="D43:D44"/>
    <mergeCell ref="E43:E44"/>
    <mergeCell ref="A8:A9"/>
    <mergeCell ref="J1:J2"/>
    <mergeCell ref="B17:B21"/>
    <mergeCell ref="J17:J22"/>
    <mergeCell ref="B22:B26"/>
    <mergeCell ref="J23:J26"/>
    <mergeCell ref="B8:B9"/>
    <mergeCell ref="C8:C9"/>
    <mergeCell ref="D8:D9"/>
    <mergeCell ref="E8:E9"/>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S249"/>
  <sheetViews>
    <sheetView tabSelected="1" zoomScalePageLayoutView="0" workbookViewId="0" topLeftCell="A119">
      <selection activeCell="L123" sqref="L123"/>
    </sheetView>
  </sheetViews>
  <sheetFormatPr defaultColWidth="9.00390625" defaultRowHeight="12.75"/>
  <cols>
    <col min="1" max="1" width="7.375" style="54" customWidth="1"/>
    <col min="2" max="2" width="33.875" style="51" customWidth="1"/>
    <col min="3" max="3" width="30.375" style="51" customWidth="1"/>
    <col min="4" max="4" width="11.25390625" style="54" customWidth="1"/>
    <col min="5" max="5" width="11.75390625" style="54" customWidth="1"/>
    <col min="6" max="6" width="11.375" style="54" customWidth="1"/>
    <col min="7" max="7" width="11.875" style="54" customWidth="1"/>
    <col min="8" max="8" width="14.25390625" style="51" customWidth="1"/>
    <col min="9" max="9" width="10.875" style="72" customWidth="1"/>
    <col min="10" max="11" width="10.00390625" style="72" customWidth="1"/>
    <col min="12" max="12" width="53.125" style="69" customWidth="1"/>
    <col min="13" max="13" width="25.875" style="69" customWidth="1"/>
    <col min="14" max="14" width="11.375" style="69" customWidth="1"/>
    <col min="15" max="15" width="10.375" style="69" customWidth="1"/>
    <col min="16" max="16" width="16.875" style="51" customWidth="1"/>
    <col min="17" max="17" width="15.125" style="51" customWidth="1"/>
    <col min="18" max="18" width="13.25390625" style="51" customWidth="1"/>
    <col min="19" max="19" width="12.25390625" style="51" customWidth="1"/>
    <col min="20" max="16384" width="9.125" style="51" customWidth="1"/>
  </cols>
  <sheetData>
    <row r="1" spans="9:15" ht="12.75">
      <c r="I1" s="71"/>
      <c r="J1" s="71"/>
      <c r="K1" s="71"/>
      <c r="L1" s="51"/>
      <c r="M1" s="51"/>
      <c r="N1" s="51"/>
      <c r="O1" s="51"/>
    </row>
    <row r="2" spans="1:15" ht="24" customHeight="1">
      <c r="A2" s="76"/>
      <c r="B2" s="77"/>
      <c r="C2" s="78"/>
      <c r="D2" s="79"/>
      <c r="E2" s="79"/>
      <c r="F2" s="79"/>
      <c r="G2" s="79"/>
      <c r="H2" s="77"/>
      <c r="I2" s="80"/>
      <c r="J2" s="80"/>
      <c r="K2" s="80"/>
      <c r="L2" s="151" t="s">
        <v>501</v>
      </c>
      <c r="M2" s="151"/>
      <c r="N2" s="77"/>
      <c r="O2" s="51"/>
    </row>
    <row r="3" spans="1:14" ht="10.5" customHeight="1">
      <c r="A3" s="76"/>
      <c r="B3" s="81"/>
      <c r="C3" s="81"/>
      <c r="D3" s="76"/>
      <c r="E3" s="76"/>
      <c r="F3" s="76"/>
      <c r="G3" s="76"/>
      <c r="H3" s="81"/>
      <c r="I3" s="82"/>
      <c r="J3" s="82"/>
      <c r="K3" s="82"/>
      <c r="L3" s="83"/>
      <c r="M3" s="83"/>
      <c r="N3" s="83"/>
    </row>
    <row r="4" spans="1:14" ht="30.75" customHeight="1">
      <c r="A4" s="150" t="s">
        <v>471</v>
      </c>
      <c r="B4" s="150"/>
      <c r="C4" s="150"/>
      <c r="D4" s="150"/>
      <c r="E4" s="150"/>
      <c r="F4" s="150"/>
      <c r="G4" s="150"/>
      <c r="H4" s="150"/>
      <c r="I4" s="150"/>
      <c r="J4" s="150"/>
      <c r="K4" s="150"/>
      <c r="L4" s="150"/>
      <c r="M4" s="98"/>
      <c r="N4" s="84"/>
    </row>
    <row r="5" spans="1:14" ht="30.75" customHeight="1">
      <c r="A5" s="84"/>
      <c r="B5" s="84"/>
      <c r="C5" s="84"/>
      <c r="D5" s="84"/>
      <c r="E5" s="84"/>
      <c r="F5" s="84"/>
      <c r="G5" s="84"/>
      <c r="H5" s="84"/>
      <c r="I5" s="84"/>
      <c r="J5" s="84"/>
      <c r="K5" s="84"/>
      <c r="L5" s="84"/>
      <c r="M5" s="98"/>
      <c r="N5" s="84"/>
    </row>
    <row r="6" spans="1:14" ht="12.75" customHeight="1">
      <c r="A6" s="137" t="s">
        <v>113</v>
      </c>
      <c r="B6" s="137" t="s">
        <v>459</v>
      </c>
      <c r="C6" s="137" t="s">
        <v>458</v>
      </c>
      <c r="D6" s="137" t="s">
        <v>460</v>
      </c>
      <c r="E6" s="137"/>
      <c r="F6" s="137" t="s">
        <v>461</v>
      </c>
      <c r="G6" s="137"/>
      <c r="H6" s="137" t="s">
        <v>114</v>
      </c>
      <c r="I6" s="144" t="s">
        <v>462</v>
      </c>
      <c r="J6" s="144" t="s">
        <v>469</v>
      </c>
      <c r="K6" s="144" t="s">
        <v>470</v>
      </c>
      <c r="L6" s="137" t="s">
        <v>463</v>
      </c>
      <c r="M6" s="137" t="s">
        <v>464</v>
      </c>
      <c r="N6" s="75"/>
    </row>
    <row r="7" spans="1:14" ht="93" customHeight="1">
      <c r="A7" s="137"/>
      <c r="B7" s="137"/>
      <c r="C7" s="137"/>
      <c r="D7" s="52" t="s">
        <v>252</v>
      </c>
      <c r="E7" s="52" t="s">
        <v>196</v>
      </c>
      <c r="F7" s="52" t="s">
        <v>252</v>
      </c>
      <c r="G7" s="52" t="s">
        <v>196</v>
      </c>
      <c r="H7" s="137"/>
      <c r="I7" s="144"/>
      <c r="J7" s="144"/>
      <c r="K7" s="144"/>
      <c r="L7" s="137"/>
      <c r="M7" s="137"/>
      <c r="N7" s="75"/>
    </row>
    <row r="8" spans="1:14" ht="18" customHeight="1">
      <c r="A8" s="52">
        <v>1</v>
      </c>
      <c r="B8" s="52">
        <v>2</v>
      </c>
      <c r="C8" s="52">
        <v>3</v>
      </c>
      <c r="D8" s="52">
        <v>4</v>
      </c>
      <c r="E8" s="52">
        <v>5</v>
      </c>
      <c r="F8" s="52">
        <v>6</v>
      </c>
      <c r="G8" s="52">
        <v>7</v>
      </c>
      <c r="H8" s="52">
        <v>8</v>
      </c>
      <c r="I8" s="96">
        <v>9</v>
      </c>
      <c r="J8" s="96">
        <v>10</v>
      </c>
      <c r="K8" s="96">
        <v>11</v>
      </c>
      <c r="L8" s="52">
        <v>12</v>
      </c>
      <c r="M8" s="52">
        <v>13</v>
      </c>
      <c r="N8" s="75"/>
    </row>
    <row r="9" spans="1:16" ht="14.25" customHeight="1">
      <c r="A9" s="137"/>
      <c r="B9" s="139" t="s">
        <v>378</v>
      </c>
      <c r="C9" s="139" t="s">
        <v>474</v>
      </c>
      <c r="D9" s="137"/>
      <c r="E9" s="144"/>
      <c r="F9" s="137"/>
      <c r="G9" s="144"/>
      <c r="H9" s="56" t="s">
        <v>299</v>
      </c>
      <c r="I9" s="67">
        <f>I10+I11+I12+I13</f>
        <v>221032.19</v>
      </c>
      <c r="J9" s="67">
        <f>J10+J11+J12+J13</f>
        <v>224192.2</v>
      </c>
      <c r="K9" s="67">
        <f>J9/I9*100</f>
        <v>101.42966053948975</v>
      </c>
      <c r="L9" s="136"/>
      <c r="M9" s="136"/>
      <c r="N9" s="72"/>
      <c r="P9" s="59"/>
    </row>
    <row r="10" spans="1:15" ht="27" customHeight="1">
      <c r="A10" s="137"/>
      <c r="B10" s="139"/>
      <c r="C10" s="139"/>
      <c r="D10" s="137"/>
      <c r="E10" s="137"/>
      <c r="F10" s="137"/>
      <c r="G10" s="137"/>
      <c r="H10" s="56" t="s">
        <v>300</v>
      </c>
      <c r="I10" s="67">
        <f>I15+I80+I104</f>
        <v>62950.1</v>
      </c>
      <c r="J10" s="67">
        <f>J15+J80+J104</f>
        <v>61662.73</v>
      </c>
      <c r="K10" s="67">
        <f aca="true" t="shared" si="0" ref="K10:K73">J10/I10*100</f>
        <v>97.95493573481218</v>
      </c>
      <c r="L10" s="139"/>
      <c r="M10" s="139"/>
      <c r="N10" s="53"/>
      <c r="O10" s="72"/>
    </row>
    <row r="11" spans="1:19" ht="27.75" customHeight="1">
      <c r="A11" s="137"/>
      <c r="B11" s="139"/>
      <c r="C11" s="139"/>
      <c r="D11" s="137"/>
      <c r="E11" s="137"/>
      <c r="F11" s="137"/>
      <c r="G11" s="137"/>
      <c r="H11" s="56" t="s">
        <v>301</v>
      </c>
      <c r="I11" s="67">
        <f>I16+I81+I105+I125+I208</f>
        <v>78008.3</v>
      </c>
      <c r="J11" s="67">
        <f>J16+J81+J105+J125+J208</f>
        <v>77992.57</v>
      </c>
      <c r="K11" s="67">
        <f>J11/I11*100</f>
        <v>99.97983547904519</v>
      </c>
      <c r="L11" s="139"/>
      <c r="M11" s="139"/>
      <c r="N11" s="53"/>
      <c r="P11" s="59"/>
      <c r="S11" s="71"/>
    </row>
    <row r="12" spans="1:14" ht="24.75" customHeight="1">
      <c r="A12" s="137"/>
      <c r="B12" s="139"/>
      <c r="C12" s="139"/>
      <c r="D12" s="137"/>
      <c r="E12" s="137"/>
      <c r="F12" s="137"/>
      <c r="G12" s="137"/>
      <c r="H12" s="56" t="s">
        <v>302</v>
      </c>
      <c r="I12" s="67">
        <f>I17</f>
        <v>2073.79</v>
      </c>
      <c r="J12" s="67">
        <f>J17</f>
        <v>1399.0500000000002</v>
      </c>
      <c r="K12" s="67">
        <f t="shared" si="0"/>
        <v>67.46343650996486</v>
      </c>
      <c r="L12" s="139"/>
      <c r="M12" s="139"/>
      <c r="N12" s="53"/>
    </row>
    <row r="13" spans="1:16" ht="27" customHeight="1">
      <c r="A13" s="137"/>
      <c r="B13" s="139"/>
      <c r="C13" s="139"/>
      <c r="D13" s="137"/>
      <c r="E13" s="137"/>
      <c r="F13" s="137"/>
      <c r="G13" s="137"/>
      <c r="H13" s="56" t="s">
        <v>62</v>
      </c>
      <c r="I13" s="67">
        <f>I113+I119</f>
        <v>78000</v>
      </c>
      <c r="J13" s="67">
        <f>J113+J123</f>
        <v>83137.85</v>
      </c>
      <c r="K13" s="67">
        <f t="shared" si="0"/>
        <v>106.58698717948718</v>
      </c>
      <c r="L13" s="139"/>
      <c r="M13" s="139"/>
      <c r="N13" s="53"/>
      <c r="P13" s="53"/>
    </row>
    <row r="14" spans="1:19" ht="15.75" customHeight="1">
      <c r="A14" s="137" t="s">
        <v>287</v>
      </c>
      <c r="B14" s="139" t="s">
        <v>415</v>
      </c>
      <c r="C14" s="139" t="s">
        <v>323</v>
      </c>
      <c r="D14" s="145"/>
      <c r="E14" s="145"/>
      <c r="F14" s="145"/>
      <c r="G14" s="145"/>
      <c r="H14" s="56" t="s">
        <v>299</v>
      </c>
      <c r="I14" s="67">
        <f>I15+I16+I17</f>
        <v>42905.29</v>
      </c>
      <c r="J14" s="67">
        <f>J15+J16+J17</f>
        <v>42170.130000000005</v>
      </c>
      <c r="K14" s="67">
        <f t="shared" si="0"/>
        <v>98.28655161170103</v>
      </c>
      <c r="L14" s="143" t="s">
        <v>571</v>
      </c>
      <c r="M14" s="143"/>
      <c r="P14" s="53"/>
      <c r="Q14" s="53"/>
      <c r="R14" s="53"/>
      <c r="S14" s="53"/>
    </row>
    <row r="15" spans="1:19" ht="27" customHeight="1">
      <c r="A15" s="137"/>
      <c r="B15" s="139"/>
      <c r="C15" s="139"/>
      <c r="D15" s="137"/>
      <c r="E15" s="137"/>
      <c r="F15" s="137"/>
      <c r="G15" s="137"/>
      <c r="H15" s="56" t="s">
        <v>300</v>
      </c>
      <c r="I15" s="67">
        <f aca="true" t="shared" si="1" ref="I15:J17">I41+I60</f>
        <v>34742.7</v>
      </c>
      <c r="J15" s="67">
        <f t="shared" si="1"/>
        <v>34688.32</v>
      </c>
      <c r="K15" s="67">
        <f t="shared" si="0"/>
        <v>99.84347791046753</v>
      </c>
      <c r="L15" s="139"/>
      <c r="M15" s="139"/>
      <c r="N15" s="53"/>
      <c r="P15" s="53"/>
      <c r="Q15" s="53"/>
      <c r="R15" s="53"/>
      <c r="S15" s="53"/>
    </row>
    <row r="16" spans="1:19" ht="25.5" customHeight="1">
      <c r="A16" s="137"/>
      <c r="B16" s="139"/>
      <c r="C16" s="139"/>
      <c r="D16" s="137"/>
      <c r="E16" s="137"/>
      <c r="F16" s="137"/>
      <c r="G16" s="137"/>
      <c r="H16" s="56" t="s">
        <v>301</v>
      </c>
      <c r="I16" s="67">
        <f t="shared" si="1"/>
        <v>6088.8</v>
      </c>
      <c r="J16" s="67">
        <f t="shared" si="1"/>
        <v>6082.76</v>
      </c>
      <c r="K16" s="67">
        <f t="shared" si="0"/>
        <v>99.90080147155433</v>
      </c>
      <c r="L16" s="139"/>
      <c r="M16" s="139"/>
      <c r="N16" s="53"/>
      <c r="P16" s="53"/>
      <c r="Q16" s="53"/>
      <c r="R16" s="53"/>
      <c r="S16" s="53"/>
    </row>
    <row r="17" spans="1:19" ht="27" customHeight="1">
      <c r="A17" s="137"/>
      <c r="B17" s="139"/>
      <c r="C17" s="139"/>
      <c r="D17" s="137"/>
      <c r="E17" s="137"/>
      <c r="F17" s="137"/>
      <c r="G17" s="137"/>
      <c r="H17" s="56" t="s">
        <v>302</v>
      </c>
      <c r="I17" s="67">
        <f>I43+I62</f>
        <v>2073.79</v>
      </c>
      <c r="J17" s="67">
        <f t="shared" si="1"/>
        <v>1399.0500000000002</v>
      </c>
      <c r="K17" s="67">
        <f t="shared" si="0"/>
        <v>67.46343650996486</v>
      </c>
      <c r="L17" s="139"/>
      <c r="M17" s="139"/>
      <c r="N17" s="53"/>
      <c r="P17" s="53"/>
      <c r="Q17" s="53"/>
      <c r="R17" s="53"/>
      <c r="S17" s="53"/>
    </row>
    <row r="18" spans="1:19" ht="15" customHeight="1" hidden="1">
      <c r="A18" s="137" t="s">
        <v>116</v>
      </c>
      <c r="B18" s="138" t="s">
        <v>351</v>
      </c>
      <c r="C18" s="139" t="s">
        <v>150</v>
      </c>
      <c r="D18" s="145">
        <v>41640</v>
      </c>
      <c r="E18" s="145">
        <v>41699</v>
      </c>
      <c r="F18" s="145">
        <v>41640</v>
      </c>
      <c r="G18" s="145">
        <v>41699</v>
      </c>
      <c r="H18" s="56" t="s">
        <v>301</v>
      </c>
      <c r="I18" s="67"/>
      <c r="J18" s="67"/>
      <c r="K18" s="67" t="e">
        <f t="shared" si="0"/>
        <v>#DIV/0!</v>
      </c>
      <c r="L18" s="139" t="s">
        <v>18</v>
      </c>
      <c r="M18" s="139" t="s">
        <v>18</v>
      </c>
      <c r="N18" s="70"/>
      <c r="O18" s="73"/>
      <c r="P18" s="70"/>
      <c r="Q18" s="53"/>
      <c r="R18" s="53"/>
      <c r="S18" s="53"/>
    </row>
    <row r="19" spans="1:19" ht="51.75" customHeight="1" hidden="1">
      <c r="A19" s="137"/>
      <c r="B19" s="138"/>
      <c r="C19" s="139"/>
      <c r="D19" s="137"/>
      <c r="E19" s="137"/>
      <c r="F19" s="137"/>
      <c r="G19" s="137"/>
      <c r="H19" s="56" t="s">
        <v>302</v>
      </c>
      <c r="I19" s="67"/>
      <c r="J19" s="67"/>
      <c r="K19" s="67" t="e">
        <f t="shared" si="0"/>
        <v>#DIV/0!</v>
      </c>
      <c r="L19" s="139"/>
      <c r="M19" s="139"/>
      <c r="N19" s="68"/>
      <c r="O19" s="74"/>
      <c r="P19" s="68"/>
      <c r="Q19" s="53"/>
      <c r="R19" s="69"/>
      <c r="S19" s="53"/>
    </row>
    <row r="20" spans="1:19" ht="25.5" customHeight="1" hidden="1">
      <c r="A20" s="137" t="s">
        <v>332</v>
      </c>
      <c r="B20" s="138" t="s">
        <v>89</v>
      </c>
      <c r="C20" s="139" t="s">
        <v>150</v>
      </c>
      <c r="D20" s="145">
        <v>41713</v>
      </c>
      <c r="E20" s="145">
        <v>42078</v>
      </c>
      <c r="F20" s="145">
        <v>41713</v>
      </c>
      <c r="G20" s="145">
        <v>42078</v>
      </c>
      <c r="H20" s="56" t="s">
        <v>301</v>
      </c>
      <c r="I20" s="67"/>
      <c r="J20" s="67"/>
      <c r="K20" s="67" t="e">
        <f t="shared" si="0"/>
        <v>#DIV/0!</v>
      </c>
      <c r="L20" s="139" t="s">
        <v>431</v>
      </c>
      <c r="M20" s="139" t="s">
        <v>431</v>
      </c>
      <c r="N20" s="68"/>
      <c r="O20" s="74"/>
      <c r="P20" s="68"/>
      <c r="Q20" s="53"/>
      <c r="R20" s="53"/>
      <c r="S20" s="53"/>
    </row>
    <row r="21" spans="1:19" ht="89.25" customHeight="1" hidden="1">
      <c r="A21" s="137"/>
      <c r="B21" s="138"/>
      <c r="C21" s="139"/>
      <c r="D21" s="137"/>
      <c r="E21" s="137"/>
      <c r="F21" s="137"/>
      <c r="G21" s="137"/>
      <c r="H21" s="56" t="s">
        <v>302</v>
      </c>
      <c r="I21" s="67"/>
      <c r="J21" s="67"/>
      <c r="K21" s="67" t="e">
        <f t="shared" si="0"/>
        <v>#DIV/0!</v>
      </c>
      <c r="L21" s="139"/>
      <c r="M21" s="139"/>
      <c r="N21" s="53"/>
      <c r="P21" s="53"/>
      <c r="Q21" s="53"/>
      <c r="R21" s="53"/>
      <c r="S21" s="53"/>
    </row>
    <row r="22" spans="1:19" ht="17.25" customHeight="1" hidden="1">
      <c r="A22" s="137" t="s">
        <v>116</v>
      </c>
      <c r="B22" s="138" t="s">
        <v>92</v>
      </c>
      <c r="C22" s="138" t="s">
        <v>323</v>
      </c>
      <c r="D22" s="145">
        <v>41713</v>
      </c>
      <c r="E22" s="145">
        <v>43465</v>
      </c>
      <c r="F22" s="145">
        <v>41713</v>
      </c>
      <c r="G22" s="145">
        <v>43465</v>
      </c>
      <c r="H22" s="56" t="s">
        <v>299</v>
      </c>
      <c r="I22" s="67">
        <f>I23+I24</f>
        <v>0</v>
      </c>
      <c r="J22" s="67"/>
      <c r="K22" s="67" t="e">
        <f t="shared" si="0"/>
        <v>#DIV/0!</v>
      </c>
      <c r="L22" s="141"/>
      <c r="M22" s="141"/>
      <c r="N22" s="85"/>
      <c r="O22" s="53"/>
      <c r="P22" s="53"/>
      <c r="Q22" s="53"/>
      <c r="R22" s="53"/>
      <c r="S22" s="53"/>
    </row>
    <row r="23" spans="1:19" ht="27.75" customHeight="1" hidden="1">
      <c r="A23" s="137"/>
      <c r="B23" s="138"/>
      <c r="C23" s="138"/>
      <c r="D23" s="145"/>
      <c r="E23" s="145"/>
      <c r="F23" s="145"/>
      <c r="G23" s="145"/>
      <c r="H23" s="56" t="s">
        <v>301</v>
      </c>
      <c r="I23" s="67"/>
      <c r="J23" s="67"/>
      <c r="K23" s="67" t="e">
        <f t="shared" si="0"/>
        <v>#DIV/0!</v>
      </c>
      <c r="L23" s="141"/>
      <c r="M23" s="141"/>
      <c r="N23" s="85"/>
      <c r="O23" s="53"/>
      <c r="P23" s="53"/>
      <c r="Q23" s="53"/>
      <c r="R23" s="53"/>
      <c r="S23" s="53"/>
    </row>
    <row r="24" spans="1:19" ht="26.25" customHeight="1" hidden="1">
      <c r="A24" s="137"/>
      <c r="B24" s="138"/>
      <c r="C24" s="138"/>
      <c r="D24" s="145"/>
      <c r="E24" s="145"/>
      <c r="F24" s="145"/>
      <c r="G24" s="145"/>
      <c r="H24" s="56" t="s">
        <v>302</v>
      </c>
      <c r="I24" s="67"/>
      <c r="J24" s="67"/>
      <c r="K24" s="67" t="e">
        <f t="shared" si="0"/>
        <v>#DIV/0!</v>
      </c>
      <c r="L24" s="141"/>
      <c r="M24" s="141"/>
      <c r="N24" s="85"/>
      <c r="O24" s="53"/>
      <c r="P24" s="53"/>
      <c r="Q24" s="53"/>
      <c r="R24" s="53"/>
      <c r="S24" s="53"/>
    </row>
    <row r="25" spans="1:19" ht="17.25" customHeight="1" hidden="1">
      <c r="A25" s="137" t="s">
        <v>244</v>
      </c>
      <c r="B25" s="138" t="s">
        <v>539</v>
      </c>
      <c r="C25" s="138" t="s">
        <v>323</v>
      </c>
      <c r="D25" s="145">
        <v>41713</v>
      </c>
      <c r="E25" s="145">
        <v>42369</v>
      </c>
      <c r="F25" s="145">
        <v>41713</v>
      </c>
      <c r="G25" s="145">
        <v>42369</v>
      </c>
      <c r="H25" s="56" t="s">
        <v>299</v>
      </c>
      <c r="I25" s="67">
        <f>I26+I27</f>
        <v>0</v>
      </c>
      <c r="J25" s="67"/>
      <c r="K25" s="67" t="e">
        <f t="shared" si="0"/>
        <v>#DIV/0!</v>
      </c>
      <c r="L25" s="138" t="s">
        <v>205</v>
      </c>
      <c r="M25" s="138" t="s">
        <v>205</v>
      </c>
      <c r="N25" s="86"/>
      <c r="O25" s="53"/>
      <c r="P25" s="53"/>
      <c r="Q25" s="53"/>
      <c r="R25" s="53"/>
      <c r="S25" s="53"/>
    </row>
    <row r="26" spans="1:14" ht="27.75" customHeight="1" hidden="1">
      <c r="A26" s="137"/>
      <c r="B26" s="138"/>
      <c r="C26" s="138"/>
      <c r="D26" s="145"/>
      <c r="E26" s="145"/>
      <c r="F26" s="145"/>
      <c r="G26" s="145"/>
      <c r="H26" s="56" t="s">
        <v>301</v>
      </c>
      <c r="I26" s="67"/>
      <c r="J26" s="67"/>
      <c r="K26" s="67" t="e">
        <f t="shared" si="0"/>
        <v>#DIV/0!</v>
      </c>
      <c r="L26" s="138"/>
      <c r="M26" s="138"/>
      <c r="N26" s="86"/>
    </row>
    <row r="27" spans="1:14" ht="30" customHeight="1" hidden="1">
      <c r="A27" s="137"/>
      <c r="B27" s="138"/>
      <c r="C27" s="138"/>
      <c r="D27" s="145"/>
      <c r="E27" s="145"/>
      <c r="F27" s="145"/>
      <c r="G27" s="145"/>
      <c r="H27" s="56" t="s">
        <v>302</v>
      </c>
      <c r="I27" s="67"/>
      <c r="J27" s="67"/>
      <c r="K27" s="67" t="e">
        <f t="shared" si="0"/>
        <v>#DIV/0!</v>
      </c>
      <c r="L27" s="138"/>
      <c r="M27" s="138"/>
      <c r="N27" s="86"/>
    </row>
    <row r="28" spans="1:19" ht="16.5" customHeight="1" hidden="1">
      <c r="A28" s="137" t="s">
        <v>58</v>
      </c>
      <c r="B28" s="138" t="s">
        <v>343</v>
      </c>
      <c r="C28" s="138" t="s">
        <v>323</v>
      </c>
      <c r="D28" s="145">
        <v>42736</v>
      </c>
      <c r="E28" s="145">
        <v>43465</v>
      </c>
      <c r="F28" s="145">
        <v>42736</v>
      </c>
      <c r="G28" s="145">
        <v>43465</v>
      </c>
      <c r="H28" s="56" t="s">
        <v>299</v>
      </c>
      <c r="I28" s="67">
        <v>0</v>
      </c>
      <c r="J28" s="67"/>
      <c r="K28" s="67" t="e">
        <f t="shared" si="0"/>
        <v>#DIV/0!</v>
      </c>
      <c r="L28" s="142" t="s">
        <v>344</v>
      </c>
      <c r="M28" s="142" t="s">
        <v>344</v>
      </c>
      <c r="N28" s="87"/>
      <c r="O28" s="53"/>
      <c r="P28" s="53"/>
      <c r="Q28" s="53"/>
      <c r="R28" s="53"/>
      <c r="S28" s="53"/>
    </row>
    <row r="29" spans="1:19" ht="26.25" customHeight="1" hidden="1">
      <c r="A29" s="137"/>
      <c r="B29" s="138"/>
      <c r="C29" s="138"/>
      <c r="D29" s="137"/>
      <c r="E29" s="137"/>
      <c r="F29" s="137"/>
      <c r="G29" s="137"/>
      <c r="H29" s="56" t="s">
        <v>301</v>
      </c>
      <c r="I29" s="67"/>
      <c r="J29" s="67"/>
      <c r="K29" s="67" t="e">
        <f t="shared" si="0"/>
        <v>#DIV/0!</v>
      </c>
      <c r="L29" s="142"/>
      <c r="M29" s="142"/>
      <c r="N29" s="87"/>
      <c r="O29" s="53"/>
      <c r="P29" s="53"/>
      <c r="Q29" s="53"/>
      <c r="R29" s="53"/>
      <c r="S29" s="53"/>
    </row>
    <row r="30" spans="1:19" ht="27" customHeight="1" hidden="1">
      <c r="A30" s="137"/>
      <c r="B30" s="138"/>
      <c r="C30" s="138"/>
      <c r="D30" s="137"/>
      <c r="E30" s="137"/>
      <c r="F30" s="137"/>
      <c r="G30" s="137"/>
      <c r="H30" s="56" t="s">
        <v>302</v>
      </c>
      <c r="I30" s="67"/>
      <c r="J30" s="67"/>
      <c r="K30" s="67" t="e">
        <f t="shared" si="0"/>
        <v>#DIV/0!</v>
      </c>
      <c r="L30" s="142"/>
      <c r="M30" s="142"/>
      <c r="N30" s="87"/>
      <c r="O30" s="53"/>
      <c r="P30" s="53"/>
      <c r="Q30" s="53"/>
      <c r="R30" s="53"/>
      <c r="S30" s="53"/>
    </row>
    <row r="31" spans="1:14" ht="18.75" customHeight="1" hidden="1">
      <c r="A31" s="137" t="s">
        <v>202</v>
      </c>
      <c r="B31" s="138" t="s">
        <v>394</v>
      </c>
      <c r="C31" s="138" t="s">
        <v>427</v>
      </c>
      <c r="D31" s="145">
        <v>41640</v>
      </c>
      <c r="E31" s="145">
        <v>42004</v>
      </c>
      <c r="F31" s="145">
        <v>41640</v>
      </c>
      <c r="G31" s="145">
        <v>42004</v>
      </c>
      <c r="H31" s="56" t="s">
        <v>300</v>
      </c>
      <c r="I31" s="67"/>
      <c r="J31" s="67"/>
      <c r="K31" s="67" t="e">
        <f t="shared" si="0"/>
        <v>#DIV/0!</v>
      </c>
      <c r="L31" s="139" t="s">
        <v>432</v>
      </c>
      <c r="M31" s="139" t="s">
        <v>432</v>
      </c>
      <c r="N31" s="53"/>
    </row>
    <row r="32" spans="1:14" ht="24" customHeight="1" hidden="1">
      <c r="A32" s="137"/>
      <c r="B32" s="138"/>
      <c r="C32" s="138"/>
      <c r="D32" s="145"/>
      <c r="E32" s="145"/>
      <c r="F32" s="145"/>
      <c r="G32" s="145"/>
      <c r="H32" s="56" t="s">
        <v>301</v>
      </c>
      <c r="I32" s="67"/>
      <c r="J32" s="67"/>
      <c r="K32" s="67" t="e">
        <f t="shared" si="0"/>
        <v>#DIV/0!</v>
      </c>
      <c r="L32" s="139"/>
      <c r="M32" s="139"/>
      <c r="N32" s="53"/>
    </row>
    <row r="33" spans="1:14" ht="24" customHeight="1" hidden="1">
      <c r="A33" s="137"/>
      <c r="B33" s="138"/>
      <c r="C33" s="138"/>
      <c r="D33" s="145"/>
      <c r="E33" s="145"/>
      <c r="F33" s="145"/>
      <c r="G33" s="145"/>
      <c r="H33" s="56" t="s">
        <v>302</v>
      </c>
      <c r="I33" s="67"/>
      <c r="J33" s="67"/>
      <c r="K33" s="67" t="e">
        <f t="shared" si="0"/>
        <v>#DIV/0!</v>
      </c>
      <c r="L33" s="139"/>
      <c r="M33" s="139"/>
      <c r="N33" s="53"/>
    </row>
    <row r="34" spans="1:15" ht="16.5" customHeight="1" hidden="1">
      <c r="A34" s="137" t="s">
        <v>116</v>
      </c>
      <c r="B34" s="138" t="s">
        <v>238</v>
      </c>
      <c r="C34" s="138" t="s">
        <v>323</v>
      </c>
      <c r="D34" s="145">
        <v>42552</v>
      </c>
      <c r="E34" s="145">
        <v>43100</v>
      </c>
      <c r="F34" s="145">
        <v>42552</v>
      </c>
      <c r="G34" s="145">
        <v>43100</v>
      </c>
      <c r="H34" s="56" t="s">
        <v>299</v>
      </c>
      <c r="I34" s="67">
        <f>I37</f>
        <v>0</v>
      </c>
      <c r="J34" s="67"/>
      <c r="K34" s="67" t="e">
        <f t="shared" si="0"/>
        <v>#DIV/0!</v>
      </c>
      <c r="L34" s="137"/>
      <c r="M34" s="137"/>
      <c r="N34" s="75"/>
      <c r="O34" s="51"/>
    </row>
    <row r="35" spans="1:15" ht="27.75" customHeight="1" hidden="1">
      <c r="A35" s="137"/>
      <c r="B35" s="138"/>
      <c r="C35" s="138"/>
      <c r="D35" s="137"/>
      <c r="E35" s="137"/>
      <c r="F35" s="137"/>
      <c r="G35" s="137"/>
      <c r="H35" s="56" t="s">
        <v>301</v>
      </c>
      <c r="I35" s="67">
        <f>I38</f>
        <v>0</v>
      </c>
      <c r="J35" s="67"/>
      <c r="K35" s="67" t="e">
        <f t="shared" si="0"/>
        <v>#DIV/0!</v>
      </c>
      <c r="L35" s="137"/>
      <c r="M35" s="137"/>
      <c r="N35" s="75"/>
      <c r="O35" s="51"/>
    </row>
    <row r="36" spans="1:15" ht="27" customHeight="1" hidden="1">
      <c r="A36" s="137"/>
      <c r="B36" s="138"/>
      <c r="C36" s="138"/>
      <c r="D36" s="137"/>
      <c r="E36" s="137"/>
      <c r="F36" s="137"/>
      <c r="G36" s="137"/>
      <c r="H36" s="56" t="s">
        <v>302</v>
      </c>
      <c r="I36" s="67">
        <f>I39</f>
        <v>0</v>
      </c>
      <c r="J36" s="67"/>
      <c r="K36" s="67" t="e">
        <f t="shared" si="0"/>
        <v>#DIV/0!</v>
      </c>
      <c r="L36" s="137"/>
      <c r="M36" s="137"/>
      <c r="N36" s="75"/>
      <c r="O36" s="51"/>
    </row>
    <row r="37" spans="1:14" ht="16.5" customHeight="1" hidden="1">
      <c r="A37" s="146" t="s">
        <v>244</v>
      </c>
      <c r="B37" s="138" t="s">
        <v>354</v>
      </c>
      <c r="C37" s="138" t="s">
        <v>322</v>
      </c>
      <c r="D37" s="145">
        <v>42552</v>
      </c>
      <c r="E37" s="145">
        <v>43100</v>
      </c>
      <c r="F37" s="145">
        <v>42552</v>
      </c>
      <c r="G37" s="145">
        <v>43100</v>
      </c>
      <c r="H37" s="56" t="s">
        <v>299</v>
      </c>
      <c r="I37" s="67">
        <v>0</v>
      </c>
      <c r="J37" s="67"/>
      <c r="K37" s="67" t="e">
        <f t="shared" si="0"/>
        <v>#DIV/0!</v>
      </c>
      <c r="L37" s="138" t="s">
        <v>438</v>
      </c>
      <c r="M37" s="138" t="s">
        <v>438</v>
      </c>
      <c r="N37" s="86"/>
    </row>
    <row r="38" spans="1:14" ht="28.5" customHeight="1" hidden="1">
      <c r="A38" s="146"/>
      <c r="B38" s="138"/>
      <c r="C38" s="138"/>
      <c r="D38" s="145"/>
      <c r="E38" s="145"/>
      <c r="F38" s="145"/>
      <c r="G38" s="145"/>
      <c r="H38" s="56" t="s">
        <v>301</v>
      </c>
      <c r="I38" s="67">
        <v>0</v>
      </c>
      <c r="J38" s="67"/>
      <c r="K38" s="67" t="e">
        <f t="shared" si="0"/>
        <v>#DIV/0!</v>
      </c>
      <c r="L38" s="138"/>
      <c r="M38" s="138"/>
      <c r="N38" s="86"/>
    </row>
    <row r="39" spans="1:14" ht="21" customHeight="1" hidden="1">
      <c r="A39" s="146"/>
      <c r="B39" s="138"/>
      <c r="C39" s="138"/>
      <c r="D39" s="145"/>
      <c r="E39" s="145"/>
      <c r="F39" s="145"/>
      <c r="G39" s="145"/>
      <c r="H39" s="56" t="s">
        <v>302</v>
      </c>
      <c r="I39" s="67">
        <v>0</v>
      </c>
      <c r="J39" s="67"/>
      <c r="K39" s="67" t="e">
        <f t="shared" si="0"/>
        <v>#DIV/0!</v>
      </c>
      <c r="L39" s="138"/>
      <c r="M39" s="138"/>
      <c r="N39" s="86"/>
    </row>
    <row r="40" spans="1:15" ht="16.5" customHeight="1">
      <c r="A40" s="137" t="s">
        <v>116</v>
      </c>
      <c r="B40" s="138" t="s">
        <v>189</v>
      </c>
      <c r="C40" s="138" t="s">
        <v>323</v>
      </c>
      <c r="D40" s="145">
        <v>42736</v>
      </c>
      <c r="E40" s="145">
        <v>44196</v>
      </c>
      <c r="F40" s="145">
        <v>42736</v>
      </c>
      <c r="G40" s="145"/>
      <c r="H40" s="56" t="s">
        <v>299</v>
      </c>
      <c r="I40" s="67">
        <f>I41+I42+I43</f>
        <v>19846.64</v>
      </c>
      <c r="J40" s="67">
        <f>J41+J42+J43</f>
        <v>19381.46</v>
      </c>
      <c r="K40" s="67">
        <f t="shared" si="0"/>
        <v>97.6561271832411</v>
      </c>
      <c r="L40" s="137"/>
      <c r="M40" s="137"/>
      <c r="N40" s="75"/>
      <c r="O40" s="51"/>
    </row>
    <row r="41" spans="1:15" ht="26.25" customHeight="1">
      <c r="A41" s="137"/>
      <c r="B41" s="138"/>
      <c r="C41" s="138"/>
      <c r="D41" s="145"/>
      <c r="E41" s="145"/>
      <c r="F41" s="145"/>
      <c r="G41" s="145"/>
      <c r="H41" s="56" t="s">
        <v>300</v>
      </c>
      <c r="I41" s="67">
        <f aca="true" t="shared" si="2" ref="I41:J43">I45</f>
        <v>14480.6</v>
      </c>
      <c r="J41" s="67">
        <f t="shared" si="2"/>
        <v>14480.6</v>
      </c>
      <c r="K41" s="67">
        <f t="shared" si="0"/>
        <v>100</v>
      </c>
      <c r="L41" s="137"/>
      <c r="M41" s="137"/>
      <c r="N41" s="75"/>
      <c r="O41" s="51"/>
    </row>
    <row r="42" spans="1:15" ht="27.75" customHeight="1">
      <c r="A42" s="137"/>
      <c r="B42" s="138"/>
      <c r="C42" s="138"/>
      <c r="D42" s="137"/>
      <c r="E42" s="137"/>
      <c r="F42" s="137"/>
      <c r="G42" s="137"/>
      <c r="H42" s="56" t="s">
        <v>301</v>
      </c>
      <c r="I42" s="67">
        <f t="shared" si="2"/>
        <v>3837.4</v>
      </c>
      <c r="J42" s="67">
        <f t="shared" si="2"/>
        <v>3837.4</v>
      </c>
      <c r="K42" s="67">
        <f t="shared" si="0"/>
        <v>100</v>
      </c>
      <c r="L42" s="137"/>
      <c r="M42" s="137"/>
      <c r="N42" s="75"/>
      <c r="O42" s="51"/>
    </row>
    <row r="43" spans="1:15" ht="27" customHeight="1">
      <c r="A43" s="137"/>
      <c r="B43" s="138"/>
      <c r="C43" s="138"/>
      <c r="D43" s="137"/>
      <c r="E43" s="137"/>
      <c r="F43" s="137"/>
      <c r="G43" s="137"/>
      <c r="H43" s="56" t="s">
        <v>302</v>
      </c>
      <c r="I43" s="67">
        <f t="shared" si="2"/>
        <v>1528.64</v>
      </c>
      <c r="J43" s="67">
        <f t="shared" si="2"/>
        <v>1063.46</v>
      </c>
      <c r="K43" s="67">
        <f t="shared" si="0"/>
        <v>69.56902867908728</v>
      </c>
      <c r="L43" s="137"/>
      <c r="M43" s="137"/>
      <c r="N43" s="75"/>
      <c r="O43" s="51"/>
    </row>
    <row r="44" spans="1:14" ht="16.5" customHeight="1">
      <c r="A44" s="146" t="s">
        <v>244</v>
      </c>
      <c r="B44" s="138" t="s">
        <v>354</v>
      </c>
      <c r="C44" s="138" t="s">
        <v>322</v>
      </c>
      <c r="D44" s="145">
        <v>42795</v>
      </c>
      <c r="E44" s="145">
        <v>44196</v>
      </c>
      <c r="F44" s="145">
        <v>42795</v>
      </c>
      <c r="G44" s="145"/>
      <c r="H44" s="56" t="s">
        <v>299</v>
      </c>
      <c r="I44" s="67">
        <f>I45+I46+I47</f>
        <v>19846.64</v>
      </c>
      <c r="J44" s="67">
        <f>J45+J46+J47</f>
        <v>19381.46</v>
      </c>
      <c r="K44" s="67">
        <f t="shared" si="0"/>
        <v>97.6561271832411</v>
      </c>
      <c r="L44" s="138"/>
      <c r="M44" s="138"/>
      <c r="N44" s="86"/>
    </row>
    <row r="45" spans="1:14" ht="26.25" customHeight="1">
      <c r="A45" s="146"/>
      <c r="B45" s="138"/>
      <c r="C45" s="138"/>
      <c r="D45" s="145"/>
      <c r="E45" s="145"/>
      <c r="F45" s="145"/>
      <c r="G45" s="145"/>
      <c r="H45" s="56" t="s">
        <v>300</v>
      </c>
      <c r="I45" s="93">
        <f aca="true" t="shared" si="3" ref="I45:J47">I56</f>
        <v>14480.6</v>
      </c>
      <c r="J45" s="93">
        <f t="shared" si="3"/>
        <v>14480.6</v>
      </c>
      <c r="K45" s="67">
        <f t="shared" si="0"/>
        <v>100</v>
      </c>
      <c r="L45" s="138"/>
      <c r="M45" s="138"/>
      <c r="N45" s="86"/>
    </row>
    <row r="46" spans="1:14" ht="26.25" customHeight="1">
      <c r="A46" s="146"/>
      <c r="B46" s="138"/>
      <c r="C46" s="138"/>
      <c r="D46" s="145"/>
      <c r="E46" s="145"/>
      <c r="F46" s="145"/>
      <c r="G46" s="145"/>
      <c r="H46" s="56" t="s">
        <v>301</v>
      </c>
      <c r="I46" s="93">
        <f t="shared" si="3"/>
        <v>3837.4</v>
      </c>
      <c r="J46" s="93">
        <f t="shared" si="3"/>
        <v>3837.4</v>
      </c>
      <c r="K46" s="67">
        <f t="shared" si="0"/>
        <v>100</v>
      </c>
      <c r="L46" s="138"/>
      <c r="M46" s="138"/>
      <c r="N46" s="86"/>
    </row>
    <row r="47" spans="1:14" ht="27.75" customHeight="1">
      <c r="A47" s="146"/>
      <c r="B47" s="138"/>
      <c r="C47" s="138"/>
      <c r="D47" s="145"/>
      <c r="E47" s="145"/>
      <c r="F47" s="145"/>
      <c r="G47" s="145"/>
      <c r="H47" s="56" t="s">
        <v>302</v>
      </c>
      <c r="I47" s="93">
        <f t="shared" si="3"/>
        <v>1528.64</v>
      </c>
      <c r="J47" s="93">
        <f t="shared" si="3"/>
        <v>1063.46</v>
      </c>
      <c r="K47" s="67">
        <f t="shared" si="0"/>
        <v>69.56902867908728</v>
      </c>
      <c r="L47" s="138"/>
      <c r="M47" s="138"/>
      <c r="N47" s="86"/>
    </row>
    <row r="48" spans="1:15" ht="15" customHeight="1" hidden="1">
      <c r="A48" s="146" t="s">
        <v>285</v>
      </c>
      <c r="B48" s="138" t="s">
        <v>104</v>
      </c>
      <c r="C48" s="138" t="s">
        <v>323</v>
      </c>
      <c r="D48" s="145"/>
      <c r="E48" s="145"/>
      <c r="F48" s="145"/>
      <c r="G48" s="145"/>
      <c r="H48" s="56" t="s">
        <v>299</v>
      </c>
      <c r="I48" s="67">
        <v>0</v>
      </c>
      <c r="J48" s="67"/>
      <c r="K48" s="67" t="e">
        <f t="shared" si="0"/>
        <v>#DIV/0!</v>
      </c>
      <c r="L48" s="138"/>
      <c r="M48" s="138"/>
      <c r="N48" s="86"/>
      <c r="O48" s="51"/>
    </row>
    <row r="49" spans="1:15" ht="27" customHeight="1" hidden="1">
      <c r="A49" s="146"/>
      <c r="B49" s="138"/>
      <c r="C49" s="138"/>
      <c r="D49" s="137"/>
      <c r="E49" s="137"/>
      <c r="F49" s="137"/>
      <c r="G49" s="137"/>
      <c r="H49" s="56" t="s">
        <v>301</v>
      </c>
      <c r="I49" s="67">
        <v>0</v>
      </c>
      <c r="J49" s="67"/>
      <c r="K49" s="67" t="e">
        <f t="shared" si="0"/>
        <v>#DIV/0!</v>
      </c>
      <c r="L49" s="138"/>
      <c r="M49" s="138"/>
      <c r="N49" s="86"/>
      <c r="O49" s="51"/>
    </row>
    <row r="50" spans="1:15" ht="27.75" customHeight="1" hidden="1">
      <c r="A50" s="146"/>
      <c r="B50" s="138"/>
      <c r="C50" s="138"/>
      <c r="D50" s="137"/>
      <c r="E50" s="137"/>
      <c r="F50" s="137"/>
      <c r="G50" s="137"/>
      <c r="H50" s="56" t="s">
        <v>302</v>
      </c>
      <c r="I50" s="67">
        <v>0</v>
      </c>
      <c r="J50" s="67"/>
      <c r="K50" s="67" t="e">
        <f t="shared" si="0"/>
        <v>#DIV/0!</v>
      </c>
      <c r="L50" s="138"/>
      <c r="M50" s="138"/>
      <c r="N50" s="86"/>
      <c r="O50" s="51"/>
    </row>
    <row r="51" spans="1:14" ht="15.75" customHeight="1" hidden="1">
      <c r="A51" s="137" t="s">
        <v>393</v>
      </c>
      <c r="B51" s="138" t="s">
        <v>93</v>
      </c>
      <c r="C51" s="138" t="s">
        <v>322</v>
      </c>
      <c r="D51" s="145">
        <v>41791</v>
      </c>
      <c r="E51" s="145">
        <v>42369</v>
      </c>
      <c r="F51" s="145">
        <v>41791</v>
      </c>
      <c r="G51" s="145">
        <v>42369</v>
      </c>
      <c r="H51" s="56" t="s">
        <v>299</v>
      </c>
      <c r="I51" s="67">
        <f>I52+I53+I54</f>
        <v>0</v>
      </c>
      <c r="J51" s="67"/>
      <c r="K51" s="67" t="e">
        <f t="shared" si="0"/>
        <v>#DIV/0!</v>
      </c>
      <c r="L51" s="138" t="s">
        <v>105</v>
      </c>
      <c r="M51" s="138"/>
      <c r="N51" s="86"/>
    </row>
    <row r="52" spans="1:14" ht="28.5" customHeight="1" hidden="1">
      <c r="A52" s="137"/>
      <c r="B52" s="138"/>
      <c r="C52" s="138"/>
      <c r="D52" s="145"/>
      <c r="E52" s="145"/>
      <c r="F52" s="145"/>
      <c r="G52" s="145"/>
      <c r="H52" s="56" t="s">
        <v>300</v>
      </c>
      <c r="I52" s="67"/>
      <c r="J52" s="67"/>
      <c r="K52" s="67" t="e">
        <f t="shared" si="0"/>
        <v>#DIV/0!</v>
      </c>
      <c r="L52" s="138"/>
      <c r="M52" s="138"/>
      <c r="N52" s="86"/>
    </row>
    <row r="53" spans="1:14" ht="25.5" customHeight="1" hidden="1">
      <c r="A53" s="137"/>
      <c r="B53" s="138"/>
      <c r="C53" s="138"/>
      <c r="D53" s="145"/>
      <c r="E53" s="145"/>
      <c r="F53" s="145"/>
      <c r="G53" s="145"/>
      <c r="H53" s="56" t="s">
        <v>301</v>
      </c>
      <c r="I53" s="67"/>
      <c r="J53" s="67"/>
      <c r="K53" s="67" t="e">
        <f t="shared" si="0"/>
        <v>#DIV/0!</v>
      </c>
      <c r="L53" s="138"/>
      <c r="M53" s="138"/>
      <c r="N53" s="86"/>
    </row>
    <row r="54" spans="1:14" ht="26.25" customHeight="1" hidden="1">
      <c r="A54" s="137"/>
      <c r="B54" s="138"/>
      <c r="C54" s="138"/>
      <c r="D54" s="145"/>
      <c r="E54" s="145"/>
      <c r="F54" s="145"/>
      <c r="G54" s="145"/>
      <c r="H54" s="56" t="s">
        <v>302</v>
      </c>
      <c r="I54" s="67"/>
      <c r="J54" s="67"/>
      <c r="K54" s="67" t="e">
        <f t="shared" si="0"/>
        <v>#DIV/0!</v>
      </c>
      <c r="L54" s="138"/>
      <c r="M54" s="138"/>
      <c r="N54" s="86"/>
    </row>
    <row r="55" spans="1:14" ht="18" customHeight="1">
      <c r="A55" s="137" t="s">
        <v>440</v>
      </c>
      <c r="B55" s="138" t="s">
        <v>441</v>
      </c>
      <c r="C55" s="138" t="s">
        <v>322</v>
      </c>
      <c r="D55" s="145">
        <v>42795</v>
      </c>
      <c r="E55" s="145">
        <v>43100</v>
      </c>
      <c r="F55" s="145">
        <v>42795</v>
      </c>
      <c r="G55" s="145">
        <v>43100</v>
      </c>
      <c r="H55" s="56" t="s">
        <v>299</v>
      </c>
      <c r="I55" s="67">
        <f>I56+I57+I58</f>
        <v>19846.64</v>
      </c>
      <c r="J55" s="67">
        <f>J56+J57+J58</f>
        <v>19381.46</v>
      </c>
      <c r="K55" s="67">
        <f t="shared" si="0"/>
        <v>97.6561271832411</v>
      </c>
      <c r="L55" s="138" t="s">
        <v>570</v>
      </c>
      <c r="M55" s="138" t="s">
        <v>505</v>
      </c>
      <c r="N55" s="86"/>
    </row>
    <row r="56" spans="1:14" ht="24.75" customHeight="1">
      <c r="A56" s="137"/>
      <c r="B56" s="138"/>
      <c r="C56" s="138"/>
      <c r="D56" s="145"/>
      <c r="E56" s="145"/>
      <c r="F56" s="145"/>
      <c r="G56" s="145"/>
      <c r="H56" s="56" t="s">
        <v>300</v>
      </c>
      <c r="I56" s="93">
        <v>14480.6</v>
      </c>
      <c r="J56" s="94">
        <v>14480.6</v>
      </c>
      <c r="K56" s="67">
        <f t="shared" si="0"/>
        <v>100</v>
      </c>
      <c r="L56" s="138"/>
      <c r="M56" s="138"/>
      <c r="N56" s="86"/>
    </row>
    <row r="57" spans="1:14" ht="15.75" customHeight="1">
      <c r="A57" s="137"/>
      <c r="B57" s="138"/>
      <c r="C57" s="138"/>
      <c r="D57" s="145"/>
      <c r="E57" s="145"/>
      <c r="F57" s="145"/>
      <c r="G57" s="145"/>
      <c r="H57" s="56" t="s">
        <v>301</v>
      </c>
      <c r="I57" s="93">
        <v>3837.4</v>
      </c>
      <c r="J57" s="94">
        <v>3837.4</v>
      </c>
      <c r="K57" s="67">
        <f t="shared" si="0"/>
        <v>100</v>
      </c>
      <c r="L57" s="138"/>
      <c r="M57" s="138"/>
      <c r="N57" s="86"/>
    </row>
    <row r="58" spans="1:14" ht="42" customHeight="1">
      <c r="A58" s="137"/>
      <c r="B58" s="138"/>
      <c r="C58" s="138"/>
      <c r="D58" s="145"/>
      <c r="E58" s="145"/>
      <c r="F58" s="145"/>
      <c r="G58" s="145"/>
      <c r="H58" s="56" t="s">
        <v>302</v>
      </c>
      <c r="I58" s="93">
        <v>1528.64</v>
      </c>
      <c r="J58" s="94">
        <v>1063.46</v>
      </c>
      <c r="K58" s="67">
        <f t="shared" si="0"/>
        <v>69.56902867908728</v>
      </c>
      <c r="L58" s="138"/>
      <c r="M58" s="138"/>
      <c r="N58" s="86"/>
    </row>
    <row r="59" spans="1:14" ht="15" customHeight="1">
      <c r="A59" s="145" t="s">
        <v>332</v>
      </c>
      <c r="B59" s="138" t="s">
        <v>240</v>
      </c>
      <c r="C59" s="138" t="s">
        <v>323</v>
      </c>
      <c r="D59" s="145">
        <v>42795</v>
      </c>
      <c r="E59" s="145">
        <v>43100</v>
      </c>
      <c r="F59" s="145">
        <v>42795</v>
      </c>
      <c r="G59" s="145">
        <v>43100</v>
      </c>
      <c r="H59" s="56" t="s">
        <v>299</v>
      </c>
      <c r="I59" s="67">
        <f>I60+I61+I62</f>
        <v>23058.65</v>
      </c>
      <c r="J59" s="67">
        <f>J60+J61+J62</f>
        <v>22788.670000000002</v>
      </c>
      <c r="K59" s="67">
        <f t="shared" si="0"/>
        <v>98.82915955617523</v>
      </c>
      <c r="L59" s="138"/>
      <c r="M59" s="138"/>
      <c r="N59" s="86"/>
    </row>
    <row r="60" spans="1:14" ht="27.75" customHeight="1">
      <c r="A60" s="145"/>
      <c r="B60" s="138"/>
      <c r="C60" s="138"/>
      <c r="D60" s="145"/>
      <c r="E60" s="145"/>
      <c r="F60" s="145"/>
      <c r="G60" s="145"/>
      <c r="H60" s="56" t="s">
        <v>300</v>
      </c>
      <c r="I60" s="67">
        <f aca="true" t="shared" si="4" ref="I60:J62">I64+I72</f>
        <v>20262.1</v>
      </c>
      <c r="J60" s="67">
        <f t="shared" si="4"/>
        <v>20207.72</v>
      </c>
      <c r="K60" s="67">
        <f t="shared" si="0"/>
        <v>99.7316171571555</v>
      </c>
      <c r="L60" s="138"/>
      <c r="M60" s="138"/>
      <c r="N60" s="86"/>
    </row>
    <row r="61" spans="1:14" ht="25.5" customHeight="1">
      <c r="A61" s="145"/>
      <c r="B61" s="138"/>
      <c r="C61" s="138"/>
      <c r="D61" s="145"/>
      <c r="E61" s="145"/>
      <c r="F61" s="145"/>
      <c r="G61" s="145"/>
      <c r="H61" s="56" t="s">
        <v>301</v>
      </c>
      <c r="I61" s="67">
        <f t="shared" si="4"/>
        <v>2251.4</v>
      </c>
      <c r="J61" s="67">
        <f t="shared" si="4"/>
        <v>2245.3599999999997</v>
      </c>
      <c r="K61" s="67">
        <f t="shared" si="0"/>
        <v>99.73172248378785</v>
      </c>
      <c r="L61" s="138"/>
      <c r="M61" s="138"/>
      <c r="N61" s="86"/>
    </row>
    <row r="62" spans="1:14" ht="26.25" customHeight="1">
      <c r="A62" s="145"/>
      <c r="B62" s="138"/>
      <c r="C62" s="138"/>
      <c r="D62" s="145"/>
      <c r="E62" s="145"/>
      <c r="F62" s="145"/>
      <c r="G62" s="145"/>
      <c r="H62" s="56" t="s">
        <v>302</v>
      </c>
      <c r="I62" s="67">
        <f t="shared" si="4"/>
        <v>545.15</v>
      </c>
      <c r="J62" s="67">
        <f t="shared" si="4"/>
        <v>335.59000000000003</v>
      </c>
      <c r="K62" s="67">
        <f t="shared" si="0"/>
        <v>61.55920388883794</v>
      </c>
      <c r="L62" s="138"/>
      <c r="M62" s="138"/>
      <c r="N62" s="86"/>
    </row>
    <row r="63" spans="1:14" ht="15" customHeight="1">
      <c r="A63" s="145" t="s">
        <v>239</v>
      </c>
      <c r="B63" s="138" t="s">
        <v>190</v>
      </c>
      <c r="C63" s="138" t="s">
        <v>323</v>
      </c>
      <c r="D63" s="145">
        <v>42795</v>
      </c>
      <c r="E63" s="145">
        <v>43100</v>
      </c>
      <c r="F63" s="145">
        <v>42795</v>
      </c>
      <c r="G63" s="145">
        <v>43100</v>
      </c>
      <c r="H63" s="56" t="s">
        <v>299</v>
      </c>
      <c r="I63" s="100">
        <f>I64+I65+I66</f>
        <v>12384.89</v>
      </c>
      <c r="J63" s="100">
        <f>J64+J65+J66</f>
        <v>12187.670000000002</v>
      </c>
      <c r="K63" s="67">
        <f t="shared" si="0"/>
        <v>98.40757568294917</v>
      </c>
      <c r="L63" s="138"/>
      <c r="M63" s="138"/>
      <c r="N63" s="86"/>
    </row>
    <row r="64" spans="1:14" ht="27.75" customHeight="1">
      <c r="A64" s="145"/>
      <c r="B64" s="138"/>
      <c r="C64" s="138"/>
      <c r="D64" s="145"/>
      <c r="E64" s="145"/>
      <c r="F64" s="145"/>
      <c r="G64" s="145"/>
      <c r="H64" s="56" t="s">
        <v>300</v>
      </c>
      <c r="I64" s="93">
        <f aca="true" t="shared" si="5" ref="I64:J66">I68</f>
        <v>10875.4</v>
      </c>
      <c r="J64" s="93">
        <f t="shared" si="5"/>
        <v>10821.02</v>
      </c>
      <c r="K64" s="67">
        <f t="shared" si="0"/>
        <v>99.49997241480773</v>
      </c>
      <c r="L64" s="138"/>
      <c r="M64" s="138"/>
      <c r="N64" s="86"/>
    </row>
    <row r="65" spans="1:14" ht="25.5" customHeight="1">
      <c r="A65" s="145"/>
      <c r="B65" s="138"/>
      <c r="C65" s="138"/>
      <c r="D65" s="145"/>
      <c r="E65" s="145"/>
      <c r="F65" s="145"/>
      <c r="G65" s="145"/>
      <c r="H65" s="56" t="s">
        <v>301</v>
      </c>
      <c r="I65" s="93">
        <f t="shared" si="5"/>
        <v>1208.4</v>
      </c>
      <c r="J65" s="93">
        <f t="shared" si="5"/>
        <v>1202.36</v>
      </c>
      <c r="K65" s="67">
        <f t="shared" si="0"/>
        <v>99.50016550810989</v>
      </c>
      <c r="L65" s="138"/>
      <c r="M65" s="138"/>
      <c r="N65" s="86"/>
    </row>
    <row r="66" spans="1:14" ht="26.25" customHeight="1">
      <c r="A66" s="145"/>
      <c r="B66" s="138"/>
      <c r="C66" s="138"/>
      <c r="D66" s="145"/>
      <c r="E66" s="145"/>
      <c r="F66" s="145"/>
      <c r="G66" s="145"/>
      <c r="H66" s="56" t="s">
        <v>302</v>
      </c>
      <c r="I66" s="93">
        <f t="shared" si="5"/>
        <v>301.09</v>
      </c>
      <c r="J66" s="93">
        <f t="shared" si="5"/>
        <v>164.29</v>
      </c>
      <c r="K66" s="67">
        <f t="shared" si="0"/>
        <v>54.56508020857551</v>
      </c>
      <c r="L66" s="138"/>
      <c r="M66" s="138"/>
      <c r="N66" s="86"/>
    </row>
    <row r="67" spans="1:14" ht="21" customHeight="1">
      <c r="A67" s="145" t="s">
        <v>447</v>
      </c>
      <c r="B67" s="138" t="s">
        <v>451</v>
      </c>
      <c r="C67" s="138" t="s">
        <v>323</v>
      </c>
      <c r="D67" s="145">
        <v>42795</v>
      </c>
      <c r="E67" s="145">
        <v>43100</v>
      </c>
      <c r="F67" s="145">
        <v>42795</v>
      </c>
      <c r="G67" s="145">
        <v>43100</v>
      </c>
      <c r="H67" s="56" t="s">
        <v>299</v>
      </c>
      <c r="I67" s="93">
        <f>I68+I69+I70</f>
        <v>12384.89</v>
      </c>
      <c r="J67" s="93">
        <f>J68+J69+J70</f>
        <v>12187.670000000002</v>
      </c>
      <c r="K67" s="67">
        <f t="shared" si="0"/>
        <v>98.40757568294917</v>
      </c>
      <c r="L67" s="138" t="s">
        <v>569</v>
      </c>
      <c r="M67" s="138" t="s">
        <v>505</v>
      </c>
      <c r="N67" s="86"/>
    </row>
    <row r="68" spans="1:14" ht="27.75" customHeight="1">
      <c r="A68" s="145"/>
      <c r="B68" s="138"/>
      <c r="C68" s="138"/>
      <c r="D68" s="145"/>
      <c r="E68" s="145"/>
      <c r="F68" s="145"/>
      <c r="G68" s="145"/>
      <c r="H68" s="56" t="s">
        <v>300</v>
      </c>
      <c r="I68" s="93">
        <v>10875.4</v>
      </c>
      <c r="J68" s="93">
        <v>10821.02</v>
      </c>
      <c r="K68" s="67">
        <f t="shared" si="0"/>
        <v>99.49997241480773</v>
      </c>
      <c r="L68" s="138"/>
      <c r="M68" s="138"/>
      <c r="N68" s="86"/>
    </row>
    <row r="69" spans="1:14" ht="27.75" customHeight="1">
      <c r="A69" s="145"/>
      <c r="B69" s="138"/>
      <c r="C69" s="138"/>
      <c r="D69" s="145"/>
      <c r="E69" s="145"/>
      <c r="F69" s="145"/>
      <c r="G69" s="145"/>
      <c r="H69" s="56" t="s">
        <v>301</v>
      </c>
      <c r="I69" s="93">
        <v>1208.4</v>
      </c>
      <c r="J69" s="93">
        <v>1202.36</v>
      </c>
      <c r="K69" s="67">
        <f t="shared" si="0"/>
        <v>99.50016550810989</v>
      </c>
      <c r="L69" s="138"/>
      <c r="M69" s="138"/>
      <c r="N69" s="86"/>
    </row>
    <row r="70" spans="1:14" ht="30.75" customHeight="1">
      <c r="A70" s="145"/>
      <c r="B70" s="138"/>
      <c r="C70" s="138"/>
      <c r="D70" s="145"/>
      <c r="E70" s="145"/>
      <c r="F70" s="145"/>
      <c r="G70" s="145"/>
      <c r="H70" s="56" t="s">
        <v>302</v>
      </c>
      <c r="I70" s="93">
        <v>301.09</v>
      </c>
      <c r="J70" s="93">
        <v>164.29</v>
      </c>
      <c r="K70" s="67">
        <f t="shared" si="0"/>
        <v>54.56508020857551</v>
      </c>
      <c r="L70" s="138"/>
      <c r="M70" s="138"/>
      <c r="N70" s="86"/>
    </row>
    <row r="71" spans="1:14" ht="15" customHeight="1">
      <c r="A71" s="137" t="s">
        <v>285</v>
      </c>
      <c r="B71" s="138" t="s">
        <v>191</v>
      </c>
      <c r="C71" s="138" t="s">
        <v>323</v>
      </c>
      <c r="D71" s="145">
        <v>42795</v>
      </c>
      <c r="E71" s="145">
        <v>43100</v>
      </c>
      <c r="F71" s="145">
        <v>42795</v>
      </c>
      <c r="G71" s="145">
        <v>43100</v>
      </c>
      <c r="H71" s="56" t="s">
        <v>299</v>
      </c>
      <c r="I71" s="67">
        <f>I72+I73+I74</f>
        <v>10673.76</v>
      </c>
      <c r="J71" s="67">
        <f>J72+J73+J74</f>
        <v>10601</v>
      </c>
      <c r="K71" s="67">
        <f t="shared" si="0"/>
        <v>99.31832831167273</v>
      </c>
      <c r="L71" s="138"/>
      <c r="M71" s="138"/>
      <c r="N71" s="86"/>
    </row>
    <row r="72" spans="1:14" ht="25.5" customHeight="1">
      <c r="A72" s="137"/>
      <c r="B72" s="138"/>
      <c r="C72" s="138"/>
      <c r="D72" s="145"/>
      <c r="E72" s="145"/>
      <c r="F72" s="145"/>
      <c r="G72" s="145"/>
      <c r="H72" s="56" t="s">
        <v>300</v>
      </c>
      <c r="I72" s="94">
        <f aca="true" t="shared" si="6" ref="I72:J74">I76</f>
        <v>9386.7</v>
      </c>
      <c r="J72" s="94">
        <f t="shared" si="6"/>
        <v>9386.7</v>
      </c>
      <c r="K72" s="67">
        <f t="shared" si="0"/>
        <v>100</v>
      </c>
      <c r="L72" s="138"/>
      <c r="M72" s="138"/>
      <c r="N72" s="86"/>
    </row>
    <row r="73" spans="1:14" ht="25.5" customHeight="1">
      <c r="A73" s="137"/>
      <c r="B73" s="138"/>
      <c r="C73" s="138"/>
      <c r="D73" s="145"/>
      <c r="E73" s="145"/>
      <c r="F73" s="145"/>
      <c r="G73" s="145"/>
      <c r="H73" s="56" t="s">
        <v>301</v>
      </c>
      <c r="I73" s="94">
        <f t="shared" si="6"/>
        <v>1043</v>
      </c>
      <c r="J73" s="94">
        <f t="shared" si="6"/>
        <v>1043</v>
      </c>
      <c r="K73" s="67">
        <f t="shared" si="0"/>
        <v>100</v>
      </c>
      <c r="L73" s="138"/>
      <c r="M73" s="138"/>
      <c r="N73" s="86"/>
    </row>
    <row r="74" spans="1:14" ht="26.25" customHeight="1">
      <c r="A74" s="137"/>
      <c r="B74" s="138"/>
      <c r="C74" s="138"/>
      <c r="D74" s="145"/>
      <c r="E74" s="145"/>
      <c r="F74" s="145"/>
      <c r="G74" s="145"/>
      <c r="H74" s="56" t="s">
        <v>302</v>
      </c>
      <c r="I74" s="94">
        <f t="shared" si="6"/>
        <v>244.06</v>
      </c>
      <c r="J74" s="94">
        <f>J78</f>
        <v>171.3</v>
      </c>
      <c r="K74" s="67">
        <f aca="true" t="shared" si="7" ref="K74:K81">J74/I74*100</f>
        <v>70.18765877243301</v>
      </c>
      <c r="L74" s="138"/>
      <c r="M74" s="138"/>
      <c r="N74" s="86"/>
    </row>
    <row r="75" spans="1:14" ht="21" customHeight="1">
      <c r="A75" s="148" t="s">
        <v>448</v>
      </c>
      <c r="B75" s="138" t="s">
        <v>450</v>
      </c>
      <c r="C75" s="138" t="s">
        <v>323</v>
      </c>
      <c r="D75" s="145">
        <v>42795</v>
      </c>
      <c r="E75" s="145">
        <v>43100</v>
      </c>
      <c r="F75" s="145">
        <v>42795</v>
      </c>
      <c r="G75" s="145">
        <v>43100</v>
      </c>
      <c r="H75" s="56" t="s">
        <v>299</v>
      </c>
      <c r="I75" s="94">
        <f>SUM(I76:I78)</f>
        <v>10673.76</v>
      </c>
      <c r="J75" s="94">
        <f>J76+J77+J78</f>
        <v>10601</v>
      </c>
      <c r="K75" s="67">
        <f t="shared" si="7"/>
        <v>99.31832831167273</v>
      </c>
      <c r="L75" s="138" t="s">
        <v>569</v>
      </c>
      <c r="M75" s="138" t="s">
        <v>505</v>
      </c>
      <c r="N75" s="86"/>
    </row>
    <row r="76" spans="1:14" ht="28.5" customHeight="1">
      <c r="A76" s="148"/>
      <c r="B76" s="138"/>
      <c r="C76" s="138"/>
      <c r="D76" s="145"/>
      <c r="E76" s="145"/>
      <c r="F76" s="145"/>
      <c r="G76" s="145"/>
      <c r="H76" s="56" t="s">
        <v>300</v>
      </c>
      <c r="I76" s="94">
        <v>9386.7</v>
      </c>
      <c r="J76" s="94">
        <v>9386.7</v>
      </c>
      <c r="K76" s="67">
        <f t="shared" si="7"/>
        <v>100</v>
      </c>
      <c r="L76" s="138"/>
      <c r="M76" s="138"/>
      <c r="N76" s="86"/>
    </row>
    <row r="77" spans="1:14" ht="27.75" customHeight="1">
      <c r="A77" s="148"/>
      <c r="B77" s="149"/>
      <c r="C77" s="138"/>
      <c r="D77" s="145"/>
      <c r="E77" s="145"/>
      <c r="F77" s="145"/>
      <c r="G77" s="145"/>
      <c r="H77" s="56" t="s">
        <v>301</v>
      </c>
      <c r="I77" s="94">
        <v>1043</v>
      </c>
      <c r="J77" s="94">
        <v>1043</v>
      </c>
      <c r="K77" s="67">
        <f t="shared" si="7"/>
        <v>100</v>
      </c>
      <c r="L77" s="138"/>
      <c r="M77" s="138"/>
      <c r="N77" s="86"/>
    </row>
    <row r="78" spans="1:14" ht="27" customHeight="1">
      <c r="A78" s="148"/>
      <c r="B78" s="149"/>
      <c r="C78" s="138"/>
      <c r="D78" s="145"/>
      <c r="E78" s="145"/>
      <c r="F78" s="145"/>
      <c r="G78" s="145"/>
      <c r="H78" s="56" t="s">
        <v>302</v>
      </c>
      <c r="I78" s="94">
        <v>244.06</v>
      </c>
      <c r="J78" s="94">
        <v>171.3</v>
      </c>
      <c r="K78" s="67">
        <f t="shared" si="7"/>
        <v>70.18765877243301</v>
      </c>
      <c r="L78" s="138"/>
      <c r="M78" s="138"/>
      <c r="N78" s="86"/>
    </row>
    <row r="79" spans="1:14" ht="18" customHeight="1">
      <c r="A79" s="137" t="s">
        <v>273</v>
      </c>
      <c r="B79" s="138" t="s">
        <v>253</v>
      </c>
      <c r="C79" s="138" t="s">
        <v>523</v>
      </c>
      <c r="D79" s="145" t="s">
        <v>435</v>
      </c>
      <c r="E79" s="137" t="s">
        <v>436</v>
      </c>
      <c r="F79" s="63" t="s">
        <v>513</v>
      </c>
      <c r="G79" s="56" t="s">
        <v>514</v>
      </c>
      <c r="H79" s="56" t="s">
        <v>299</v>
      </c>
      <c r="I79" s="67">
        <f>I80+I81</f>
        <v>30429.699999999997</v>
      </c>
      <c r="J79" s="67">
        <f>J80+J81</f>
        <v>30377.200000000004</v>
      </c>
      <c r="K79" s="67">
        <f t="shared" si="7"/>
        <v>99.82747118768836</v>
      </c>
      <c r="L79" s="139" t="s">
        <v>325</v>
      </c>
      <c r="M79" s="139"/>
      <c r="N79" s="53"/>
    </row>
    <row r="80" spans="1:19" ht="30" customHeight="1">
      <c r="A80" s="137"/>
      <c r="B80" s="138"/>
      <c r="C80" s="138"/>
      <c r="D80" s="145"/>
      <c r="E80" s="137"/>
      <c r="F80" s="63"/>
      <c r="G80" s="56"/>
      <c r="H80" s="56" t="s">
        <v>300</v>
      </c>
      <c r="I80" s="67">
        <f>I84+I90+I92</f>
        <v>16780.3</v>
      </c>
      <c r="J80" s="67">
        <f>J84+J90+J92</f>
        <v>16736.870000000003</v>
      </c>
      <c r="K80" s="67">
        <f t="shared" si="7"/>
        <v>99.74118460337421</v>
      </c>
      <c r="L80" s="139"/>
      <c r="M80" s="139"/>
      <c r="N80" s="53"/>
      <c r="S80" s="71"/>
    </row>
    <row r="81" spans="1:19" ht="36" customHeight="1">
      <c r="A81" s="137"/>
      <c r="B81" s="138"/>
      <c r="C81" s="138"/>
      <c r="D81" s="145"/>
      <c r="E81" s="137"/>
      <c r="F81" s="63"/>
      <c r="G81" s="56"/>
      <c r="H81" s="56" t="s">
        <v>301</v>
      </c>
      <c r="I81" s="67">
        <f>I102</f>
        <v>13649.4</v>
      </c>
      <c r="J81" s="67">
        <f>J102</f>
        <v>13640.33</v>
      </c>
      <c r="K81" s="67">
        <f t="shared" si="7"/>
        <v>99.93355019268246</v>
      </c>
      <c r="L81" s="56"/>
      <c r="M81" s="56"/>
      <c r="N81" s="53"/>
      <c r="S81" s="71"/>
    </row>
    <row r="82" spans="1:14" ht="86.25" customHeight="1">
      <c r="A82" s="52" t="s">
        <v>274</v>
      </c>
      <c r="B82" s="56" t="s">
        <v>161</v>
      </c>
      <c r="C82" s="56" t="s">
        <v>524</v>
      </c>
      <c r="D82" s="57" t="s">
        <v>435</v>
      </c>
      <c r="E82" s="52" t="s">
        <v>436</v>
      </c>
      <c r="F82" s="63" t="s">
        <v>513</v>
      </c>
      <c r="G82" s="56" t="s">
        <v>514</v>
      </c>
      <c r="H82" s="56" t="s">
        <v>300</v>
      </c>
      <c r="I82" s="67" t="str">
        <f>I85</f>
        <v>Х</v>
      </c>
      <c r="J82" s="67" t="str">
        <f>J85</f>
        <v>Х</v>
      </c>
      <c r="K82" s="67" t="s">
        <v>57</v>
      </c>
      <c r="L82" s="56"/>
      <c r="M82" s="56"/>
      <c r="N82" s="53"/>
    </row>
    <row r="83" spans="1:14" ht="96.75" customHeight="1">
      <c r="A83" s="58" t="s">
        <v>166</v>
      </c>
      <c r="B83" s="56" t="s">
        <v>449</v>
      </c>
      <c r="C83" s="56" t="s">
        <v>523</v>
      </c>
      <c r="D83" s="57" t="s">
        <v>435</v>
      </c>
      <c r="E83" s="52" t="s">
        <v>436</v>
      </c>
      <c r="F83" s="63" t="s">
        <v>513</v>
      </c>
      <c r="G83" s="56" t="s">
        <v>514</v>
      </c>
      <c r="H83" s="56" t="s">
        <v>305</v>
      </c>
      <c r="I83" s="67" t="s">
        <v>57</v>
      </c>
      <c r="J83" s="67" t="s">
        <v>57</v>
      </c>
      <c r="K83" s="67" t="s">
        <v>57</v>
      </c>
      <c r="L83" s="56" t="s">
        <v>554</v>
      </c>
      <c r="M83" s="56" t="s">
        <v>505</v>
      </c>
      <c r="N83" s="53"/>
    </row>
    <row r="84" spans="1:14" ht="209.25" customHeight="1">
      <c r="A84" s="58" t="s">
        <v>167</v>
      </c>
      <c r="B84" s="56" t="s">
        <v>443</v>
      </c>
      <c r="C84" s="56" t="s">
        <v>504</v>
      </c>
      <c r="D84" s="57" t="s">
        <v>435</v>
      </c>
      <c r="E84" s="52" t="s">
        <v>436</v>
      </c>
      <c r="F84" s="63" t="s">
        <v>513</v>
      </c>
      <c r="G84" s="56" t="s">
        <v>514</v>
      </c>
      <c r="H84" s="56" t="s">
        <v>300</v>
      </c>
      <c r="I84" s="67">
        <v>82.8</v>
      </c>
      <c r="J84" s="67">
        <v>80</v>
      </c>
      <c r="K84" s="67">
        <f>J84/I84*100</f>
        <v>96.61835748792271</v>
      </c>
      <c r="L84" s="56"/>
      <c r="M84" s="56"/>
      <c r="N84" s="53"/>
    </row>
    <row r="85" spans="1:14" ht="76.5">
      <c r="A85" s="58" t="s">
        <v>168</v>
      </c>
      <c r="B85" s="56" t="s">
        <v>169</v>
      </c>
      <c r="C85" s="56" t="s">
        <v>504</v>
      </c>
      <c r="D85" s="57" t="s">
        <v>435</v>
      </c>
      <c r="E85" s="52" t="s">
        <v>436</v>
      </c>
      <c r="F85" s="63" t="s">
        <v>513</v>
      </c>
      <c r="G85" s="56" t="s">
        <v>514</v>
      </c>
      <c r="H85" s="56" t="s">
        <v>305</v>
      </c>
      <c r="I85" s="67" t="s">
        <v>57</v>
      </c>
      <c r="J85" s="67" t="s">
        <v>57</v>
      </c>
      <c r="K85" s="67" t="s">
        <v>57</v>
      </c>
      <c r="L85" s="56" t="s">
        <v>555</v>
      </c>
      <c r="M85" s="56" t="s">
        <v>505</v>
      </c>
      <c r="N85" s="53"/>
    </row>
    <row r="86" spans="1:14" ht="98.25" customHeight="1">
      <c r="A86" s="58" t="s">
        <v>170</v>
      </c>
      <c r="B86" s="56" t="s">
        <v>171</v>
      </c>
      <c r="C86" s="56" t="s">
        <v>523</v>
      </c>
      <c r="D86" s="57" t="s">
        <v>435</v>
      </c>
      <c r="E86" s="52" t="s">
        <v>436</v>
      </c>
      <c r="F86" s="63" t="s">
        <v>513</v>
      </c>
      <c r="G86" s="56" t="s">
        <v>514</v>
      </c>
      <c r="H86" s="56" t="s">
        <v>305</v>
      </c>
      <c r="I86" s="67" t="s">
        <v>57</v>
      </c>
      <c r="J86" s="67" t="s">
        <v>57</v>
      </c>
      <c r="K86" s="67" t="s">
        <v>57</v>
      </c>
      <c r="L86" s="56" t="s">
        <v>551</v>
      </c>
      <c r="M86" s="56" t="s">
        <v>505</v>
      </c>
      <c r="N86" s="53"/>
    </row>
    <row r="87" spans="1:14" ht="183" customHeight="1">
      <c r="A87" s="58" t="s">
        <v>172</v>
      </c>
      <c r="B87" s="56" t="s">
        <v>173</v>
      </c>
      <c r="C87" s="56" t="s">
        <v>523</v>
      </c>
      <c r="D87" s="57" t="s">
        <v>435</v>
      </c>
      <c r="E87" s="52" t="s">
        <v>436</v>
      </c>
      <c r="F87" s="63" t="s">
        <v>513</v>
      </c>
      <c r="G87" s="56" t="s">
        <v>514</v>
      </c>
      <c r="H87" s="56" t="s">
        <v>300</v>
      </c>
      <c r="I87" s="67">
        <v>82.8</v>
      </c>
      <c r="J87" s="67">
        <v>80</v>
      </c>
      <c r="K87" s="67">
        <f>J87/I87*100</f>
        <v>96.61835748792271</v>
      </c>
      <c r="L87" s="56" t="s">
        <v>556</v>
      </c>
      <c r="M87" s="56" t="s">
        <v>505</v>
      </c>
      <c r="N87" s="53"/>
    </row>
    <row r="88" spans="1:14" ht="59.25" customHeight="1">
      <c r="A88" s="58" t="s">
        <v>174</v>
      </c>
      <c r="B88" s="56" t="s">
        <v>176</v>
      </c>
      <c r="C88" s="56" t="s">
        <v>504</v>
      </c>
      <c r="D88" s="57" t="s">
        <v>435</v>
      </c>
      <c r="E88" s="52" t="s">
        <v>436</v>
      </c>
      <c r="F88" s="63" t="s">
        <v>513</v>
      </c>
      <c r="G88" s="56" t="s">
        <v>514</v>
      </c>
      <c r="H88" s="56" t="s">
        <v>305</v>
      </c>
      <c r="I88" s="67" t="s">
        <v>57</v>
      </c>
      <c r="J88" s="67" t="s">
        <v>57</v>
      </c>
      <c r="K88" s="67" t="s">
        <v>57</v>
      </c>
      <c r="L88" s="56" t="s">
        <v>557</v>
      </c>
      <c r="M88" s="56" t="s">
        <v>505</v>
      </c>
      <c r="N88" s="53"/>
    </row>
    <row r="89" spans="1:14" ht="86.25" customHeight="1">
      <c r="A89" s="58" t="s">
        <v>175</v>
      </c>
      <c r="B89" s="56" t="s">
        <v>177</v>
      </c>
      <c r="C89" s="56" t="s">
        <v>525</v>
      </c>
      <c r="D89" s="57" t="s">
        <v>435</v>
      </c>
      <c r="E89" s="52" t="s">
        <v>436</v>
      </c>
      <c r="F89" s="63" t="s">
        <v>513</v>
      </c>
      <c r="G89" s="56" t="s">
        <v>514</v>
      </c>
      <c r="H89" s="56" t="s">
        <v>305</v>
      </c>
      <c r="I89" s="67" t="s">
        <v>57</v>
      </c>
      <c r="J89" s="67" t="s">
        <v>57</v>
      </c>
      <c r="K89" s="67" t="s">
        <v>57</v>
      </c>
      <c r="L89" s="56" t="s">
        <v>564</v>
      </c>
      <c r="M89" s="56" t="s">
        <v>505</v>
      </c>
      <c r="N89" s="53"/>
    </row>
    <row r="90" spans="1:14" ht="93" customHeight="1">
      <c r="A90" s="52" t="s">
        <v>272</v>
      </c>
      <c r="B90" s="56" t="s">
        <v>348</v>
      </c>
      <c r="C90" s="56" t="s">
        <v>445</v>
      </c>
      <c r="D90" s="57" t="s">
        <v>435</v>
      </c>
      <c r="E90" s="52" t="s">
        <v>436</v>
      </c>
      <c r="F90" s="63" t="s">
        <v>513</v>
      </c>
      <c r="G90" s="56" t="s">
        <v>514</v>
      </c>
      <c r="H90" s="56" t="s">
        <v>300</v>
      </c>
      <c r="I90" s="67">
        <v>138.4</v>
      </c>
      <c r="J90" s="67">
        <f>J91</f>
        <v>138.4</v>
      </c>
      <c r="K90" s="67">
        <f>J90/I90*100</f>
        <v>100</v>
      </c>
      <c r="L90" s="56"/>
      <c r="M90" s="56"/>
      <c r="N90" s="53"/>
    </row>
    <row r="91" spans="1:14" ht="123.75" customHeight="1">
      <c r="A91" s="52" t="s">
        <v>452</v>
      </c>
      <c r="B91" s="56" t="s">
        <v>453</v>
      </c>
      <c r="C91" s="56" t="s">
        <v>445</v>
      </c>
      <c r="D91" s="57" t="s">
        <v>435</v>
      </c>
      <c r="E91" s="52" t="s">
        <v>436</v>
      </c>
      <c r="F91" s="63" t="s">
        <v>513</v>
      </c>
      <c r="G91" s="56" t="s">
        <v>514</v>
      </c>
      <c r="H91" s="56" t="s">
        <v>300</v>
      </c>
      <c r="I91" s="67">
        <v>138.4</v>
      </c>
      <c r="J91" s="67">
        <v>138.4</v>
      </c>
      <c r="K91" s="67">
        <f>J91/I91*100</f>
        <v>100</v>
      </c>
      <c r="L91" s="56" t="s">
        <v>558</v>
      </c>
      <c r="M91" s="56" t="s">
        <v>505</v>
      </c>
      <c r="N91" s="53"/>
    </row>
    <row r="92" spans="1:14" ht="91.5" customHeight="1">
      <c r="A92" s="52" t="s">
        <v>345</v>
      </c>
      <c r="B92" s="56" t="s">
        <v>395</v>
      </c>
      <c r="C92" s="56" t="s">
        <v>504</v>
      </c>
      <c r="D92" s="57" t="s">
        <v>435</v>
      </c>
      <c r="E92" s="52" t="s">
        <v>436</v>
      </c>
      <c r="F92" s="63" t="s">
        <v>513</v>
      </c>
      <c r="G92" s="56" t="s">
        <v>514</v>
      </c>
      <c r="H92" s="56" t="s">
        <v>300</v>
      </c>
      <c r="I92" s="67">
        <f>I93+I94</f>
        <v>16559.1</v>
      </c>
      <c r="J92" s="67">
        <f>J93+J94</f>
        <v>16518.47</v>
      </c>
      <c r="K92" s="67">
        <f>J92/I92*100</f>
        <v>99.75463642347714</v>
      </c>
      <c r="L92" s="56"/>
      <c r="M92" s="56"/>
      <c r="N92" s="53"/>
    </row>
    <row r="93" spans="1:14" ht="318" customHeight="1">
      <c r="A93" s="52" t="s">
        <v>178</v>
      </c>
      <c r="B93" s="56" t="s">
        <v>179</v>
      </c>
      <c r="C93" s="56" t="s">
        <v>504</v>
      </c>
      <c r="D93" s="57" t="s">
        <v>435</v>
      </c>
      <c r="E93" s="52" t="s">
        <v>436</v>
      </c>
      <c r="F93" s="63" t="s">
        <v>513</v>
      </c>
      <c r="G93" s="56" t="s">
        <v>514</v>
      </c>
      <c r="H93" s="56" t="s">
        <v>300</v>
      </c>
      <c r="I93" s="67">
        <v>1070.6</v>
      </c>
      <c r="J93" s="67">
        <v>1070.6</v>
      </c>
      <c r="K93" s="67">
        <f>J93/I93*100</f>
        <v>100</v>
      </c>
      <c r="L93" s="56" t="s">
        <v>565</v>
      </c>
      <c r="M93" s="56" t="s">
        <v>505</v>
      </c>
      <c r="N93" s="53"/>
    </row>
    <row r="94" spans="1:14" ht="187.5" customHeight="1">
      <c r="A94" s="52" t="s">
        <v>180</v>
      </c>
      <c r="B94" s="56" t="s">
        <v>442</v>
      </c>
      <c r="C94" s="56" t="s">
        <v>523</v>
      </c>
      <c r="D94" s="57" t="s">
        <v>435</v>
      </c>
      <c r="E94" s="52" t="s">
        <v>436</v>
      </c>
      <c r="F94" s="63" t="s">
        <v>513</v>
      </c>
      <c r="G94" s="56" t="s">
        <v>514</v>
      </c>
      <c r="H94" s="56" t="s">
        <v>300</v>
      </c>
      <c r="I94" s="67">
        <v>15488.5</v>
      </c>
      <c r="J94" s="67">
        <f>16518.47-1070.6</f>
        <v>15447.87</v>
      </c>
      <c r="K94" s="67">
        <f>J94/I94*100</f>
        <v>99.7376763405107</v>
      </c>
      <c r="L94" s="56" t="s">
        <v>546</v>
      </c>
      <c r="M94" s="56"/>
      <c r="N94" s="53"/>
    </row>
    <row r="95" spans="1:14" ht="101.25" customHeight="1">
      <c r="A95" s="52" t="s">
        <v>181</v>
      </c>
      <c r="B95" s="56" t="s">
        <v>182</v>
      </c>
      <c r="C95" s="56" t="s">
        <v>523</v>
      </c>
      <c r="D95" s="57" t="s">
        <v>435</v>
      </c>
      <c r="E95" s="52" t="s">
        <v>436</v>
      </c>
      <c r="F95" s="63" t="s">
        <v>513</v>
      </c>
      <c r="G95" s="56" t="s">
        <v>514</v>
      </c>
      <c r="H95" s="56" t="s">
        <v>305</v>
      </c>
      <c r="I95" s="67" t="s">
        <v>57</v>
      </c>
      <c r="J95" s="67" t="s">
        <v>57</v>
      </c>
      <c r="K95" s="67" t="s">
        <v>57</v>
      </c>
      <c r="L95" s="56" t="s">
        <v>552</v>
      </c>
      <c r="M95" s="56" t="s">
        <v>505</v>
      </c>
      <c r="N95" s="53"/>
    </row>
    <row r="96" spans="1:14" ht="102">
      <c r="A96" s="52" t="s">
        <v>183</v>
      </c>
      <c r="B96" s="56" t="s">
        <v>454</v>
      </c>
      <c r="C96" s="56" t="s">
        <v>504</v>
      </c>
      <c r="D96" s="57" t="s">
        <v>435</v>
      </c>
      <c r="E96" s="52" t="s">
        <v>436</v>
      </c>
      <c r="F96" s="63" t="s">
        <v>513</v>
      </c>
      <c r="G96" s="56" t="s">
        <v>514</v>
      </c>
      <c r="H96" s="56" t="s">
        <v>305</v>
      </c>
      <c r="I96" s="67" t="s">
        <v>57</v>
      </c>
      <c r="J96" s="67" t="s">
        <v>57</v>
      </c>
      <c r="K96" s="67" t="s">
        <v>57</v>
      </c>
      <c r="L96" s="56" t="s">
        <v>559</v>
      </c>
      <c r="M96" s="56" t="s">
        <v>505</v>
      </c>
      <c r="N96" s="53"/>
    </row>
    <row r="97" spans="1:14" ht="87.75" customHeight="1">
      <c r="A97" s="52" t="s">
        <v>184</v>
      </c>
      <c r="B97" s="56" t="s">
        <v>6</v>
      </c>
      <c r="C97" s="56" t="s">
        <v>504</v>
      </c>
      <c r="D97" s="57" t="s">
        <v>435</v>
      </c>
      <c r="E97" s="52" t="s">
        <v>436</v>
      </c>
      <c r="F97" s="63" t="s">
        <v>513</v>
      </c>
      <c r="G97" s="56" t="s">
        <v>514</v>
      </c>
      <c r="H97" s="56" t="s">
        <v>305</v>
      </c>
      <c r="I97" s="67" t="s">
        <v>57</v>
      </c>
      <c r="J97" s="67" t="s">
        <v>57</v>
      </c>
      <c r="K97" s="67" t="s">
        <v>57</v>
      </c>
      <c r="L97" s="56" t="s">
        <v>560</v>
      </c>
      <c r="M97" s="56" t="s">
        <v>505</v>
      </c>
      <c r="N97" s="53"/>
    </row>
    <row r="98" spans="1:14" ht="90.75" customHeight="1">
      <c r="A98" s="52" t="s">
        <v>185</v>
      </c>
      <c r="B98" s="56" t="s">
        <v>7</v>
      </c>
      <c r="C98" s="56" t="s">
        <v>504</v>
      </c>
      <c r="D98" s="57" t="s">
        <v>435</v>
      </c>
      <c r="E98" s="52" t="s">
        <v>436</v>
      </c>
      <c r="F98" s="63" t="s">
        <v>513</v>
      </c>
      <c r="G98" s="56" t="s">
        <v>514</v>
      </c>
      <c r="H98" s="56" t="s">
        <v>305</v>
      </c>
      <c r="I98" s="67" t="s">
        <v>57</v>
      </c>
      <c r="J98" s="67" t="s">
        <v>57</v>
      </c>
      <c r="K98" s="67" t="s">
        <v>57</v>
      </c>
      <c r="L98" s="56" t="s">
        <v>563</v>
      </c>
      <c r="M98" s="56" t="s">
        <v>505</v>
      </c>
      <c r="N98" s="53"/>
    </row>
    <row r="99" spans="1:14" ht="409.5" customHeight="1">
      <c r="A99" s="52" t="s">
        <v>186</v>
      </c>
      <c r="B99" s="56" t="s">
        <v>455</v>
      </c>
      <c r="C99" s="56" t="s">
        <v>504</v>
      </c>
      <c r="D99" s="57" t="s">
        <v>435</v>
      </c>
      <c r="E99" s="52" t="s">
        <v>436</v>
      </c>
      <c r="F99" s="63" t="s">
        <v>513</v>
      </c>
      <c r="G99" s="56" t="s">
        <v>514</v>
      </c>
      <c r="H99" s="56" t="s">
        <v>305</v>
      </c>
      <c r="I99" s="67" t="s">
        <v>57</v>
      </c>
      <c r="J99" s="67" t="s">
        <v>57</v>
      </c>
      <c r="K99" s="67" t="s">
        <v>57</v>
      </c>
      <c r="L99" s="99" t="s">
        <v>561</v>
      </c>
      <c r="M99" s="56" t="s">
        <v>505</v>
      </c>
      <c r="N99" s="53"/>
    </row>
    <row r="100" spans="1:14" ht="80.25" customHeight="1">
      <c r="A100" s="52" t="s">
        <v>187</v>
      </c>
      <c r="B100" s="56" t="s">
        <v>456</v>
      </c>
      <c r="C100" s="56" t="s">
        <v>504</v>
      </c>
      <c r="D100" s="57" t="s">
        <v>435</v>
      </c>
      <c r="E100" s="52" t="s">
        <v>436</v>
      </c>
      <c r="F100" s="63" t="s">
        <v>513</v>
      </c>
      <c r="G100" s="56" t="s">
        <v>514</v>
      </c>
      <c r="H100" s="56" t="s">
        <v>305</v>
      </c>
      <c r="I100" s="67" t="s">
        <v>57</v>
      </c>
      <c r="J100" s="67" t="s">
        <v>57</v>
      </c>
      <c r="K100" s="67" t="s">
        <v>57</v>
      </c>
      <c r="L100" s="56" t="s">
        <v>553</v>
      </c>
      <c r="M100" s="56" t="s">
        <v>505</v>
      </c>
      <c r="N100" s="53"/>
    </row>
    <row r="101" spans="1:14" ht="114.75" customHeight="1">
      <c r="A101" s="52" t="s">
        <v>188</v>
      </c>
      <c r="B101" s="56" t="s">
        <v>8</v>
      </c>
      <c r="C101" s="56" t="s">
        <v>504</v>
      </c>
      <c r="D101" s="57" t="s">
        <v>435</v>
      </c>
      <c r="E101" s="52" t="s">
        <v>436</v>
      </c>
      <c r="F101" s="63" t="s">
        <v>513</v>
      </c>
      <c r="G101" s="56" t="s">
        <v>514</v>
      </c>
      <c r="H101" s="56" t="s">
        <v>305</v>
      </c>
      <c r="I101" s="67" t="s">
        <v>57</v>
      </c>
      <c r="J101" s="67" t="s">
        <v>57</v>
      </c>
      <c r="K101" s="67" t="s">
        <v>57</v>
      </c>
      <c r="L101" s="56" t="s">
        <v>564</v>
      </c>
      <c r="M101" s="56" t="s">
        <v>505</v>
      </c>
      <c r="N101" s="53"/>
    </row>
    <row r="102" spans="1:13" ht="51">
      <c r="A102" s="52" t="s">
        <v>90</v>
      </c>
      <c r="B102" s="56" t="s">
        <v>324</v>
      </c>
      <c r="C102" s="56" t="s">
        <v>543</v>
      </c>
      <c r="D102" s="52" t="s">
        <v>435</v>
      </c>
      <c r="E102" s="57" t="s">
        <v>436</v>
      </c>
      <c r="F102" s="63" t="s">
        <v>513</v>
      </c>
      <c r="G102" s="56" t="s">
        <v>514</v>
      </c>
      <c r="H102" s="56" t="s">
        <v>301</v>
      </c>
      <c r="I102" s="67">
        <v>13649.4</v>
      </c>
      <c r="J102" s="67">
        <v>13640.33</v>
      </c>
      <c r="K102" s="67">
        <f>J102/I102*100</f>
        <v>99.93355019268246</v>
      </c>
      <c r="L102" s="64" t="s">
        <v>562</v>
      </c>
      <c r="M102" s="56" t="s">
        <v>505</v>
      </c>
    </row>
    <row r="103" spans="1:14" ht="15" customHeight="1">
      <c r="A103" s="137">
        <v>3</v>
      </c>
      <c r="B103" s="139" t="s">
        <v>254</v>
      </c>
      <c r="C103" s="139" t="s">
        <v>323</v>
      </c>
      <c r="D103" s="137" t="s">
        <v>435</v>
      </c>
      <c r="E103" s="137" t="s">
        <v>436</v>
      </c>
      <c r="F103" s="137" t="s">
        <v>515</v>
      </c>
      <c r="G103" s="137" t="s">
        <v>516</v>
      </c>
      <c r="H103" s="56" t="s">
        <v>299</v>
      </c>
      <c r="I103" s="67">
        <f>I104+I106</f>
        <v>39427.1</v>
      </c>
      <c r="J103" s="67">
        <f>J104+J106</f>
        <v>38515.2</v>
      </c>
      <c r="K103" s="67">
        <f>J103/I103*100</f>
        <v>97.6871238310705</v>
      </c>
      <c r="L103" s="139"/>
      <c r="M103" s="139"/>
      <c r="N103" s="53"/>
    </row>
    <row r="104" spans="1:14" ht="25.5">
      <c r="A104" s="137"/>
      <c r="B104" s="139"/>
      <c r="C104" s="139"/>
      <c r="D104" s="137"/>
      <c r="E104" s="137"/>
      <c r="F104" s="137"/>
      <c r="G104" s="137"/>
      <c r="H104" s="56" t="s">
        <v>300</v>
      </c>
      <c r="I104" s="67">
        <f>I109</f>
        <v>11427.1</v>
      </c>
      <c r="J104" s="67">
        <f>J107</f>
        <v>10237.54</v>
      </c>
      <c r="K104" s="67">
        <f>J104/I104*100</f>
        <v>89.59000971375065</v>
      </c>
      <c r="L104" s="139"/>
      <c r="M104" s="139"/>
      <c r="N104" s="53"/>
    </row>
    <row r="105" spans="1:14" ht="25.5" customHeight="1">
      <c r="A105" s="137"/>
      <c r="B105" s="139"/>
      <c r="C105" s="139"/>
      <c r="D105" s="137"/>
      <c r="E105" s="137"/>
      <c r="F105" s="137"/>
      <c r="G105" s="137"/>
      <c r="H105" s="56" t="s">
        <v>301</v>
      </c>
      <c r="I105" s="67">
        <v>0</v>
      </c>
      <c r="J105" s="67">
        <v>0</v>
      </c>
      <c r="K105" s="67"/>
      <c r="L105" s="139"/>
      <c r="M105" s="139"/>
      <c r="N105" s="53"/>
    </row>
    <row r="106" spans="1:14" ht="30" customHeight="1">
      <c r="A106" s="137"/>
      <c r="B106" s="139"/>
      <c r="C106" s="139"/>
      <c r="D106" s="137"/>
      <c r="E106" s="137"/>
      <c r="F106" s="137"/>
      <c r="G106" s="137"/>
      <c r="H106" s="56" t="s">
        <v>62</v>
      </c>
      <c r="I106" s="67">
        <f>I113</f>
        <v>28000</v>
      </c>
      <c r="J106" s="67">
        <f>J113</f>
        <v>28277.66</v>
      </c>
      <c r="K106" s="67">
        <f>J106/I106*100</f>
        <v>100.99164285714286</v>
      </c>
      <c r="L106" s="139"/>
      <c r="M106" s="139"/>
      <c r="N106" s="53"/>
    </row>
    <row r="107" spans="1:14" ht="72" customHeight="1">
      <c r="A107" s="52" t="s">
        <v>264</v>
      </c>
      <c r="B107" s="61" t="s">
        <v>255</v>
      </c>
      <c r="C107" s="56" t="s">
        <v>322</v>
      </c>
      <c r="D107" s="52" t="s">
        <v>435</v>
      </c>
      <c r="E107" s="52" t="s">
        <v>436</v>
      </c>
      <c r="F107" s="63" t="s">
        <v>513</v>
      </c>
      <c r="G107" s="56" t="s">
        <v>514</v>
      </c>
      <c r="H107" s="56" t="s">
        <v>300</v>
      </c>
      <c r="I107" s="67">
        <f>I109</f>
        <v>11427.1</v>
      </c>
      <c r="J107" s="67">
        <f>J109</f>
        <v>10237.54</v>
      </c>
      <c r="K107" s="67">
        <f>J107/I107*100</f>
        <v>89.59000971375065</v>
      </c>
      <c r="L107" s="56"/>
      <c r="M107" s="56"/>
      <c r="N107" s="53"/>
    </row>
    <row r="108" spans="1:14" ht="72.75" customHeight="1">
      <c r="A108" s="52" t="s">
        <v>266</v>
      </c>
      <c r="B108" s="56" t="s">
        <v>192</v>
      </c>
      <c r="C108" s="56" t="s">
        <v>322</v>
      </c>
      <c r="D108" s="52" t="s">
        <v>435</v>
      </c>
      <c r="E108" s="52" t="s">
        <v>436</v>
      </c>
      <c r="F108" s="63" t="s">
        <v>513</v>
      </c>
      <c r="G108" s="56" t="s">
        <v>514</v>
      </c>
      <c r="H108" s="56" t="s">
        <v>305</v>
      </c>
      <c r="I108" s="67" t="s">
        <v>57</v>
      </c>
      <c r="J108" s="67" t="s">
        <v>57</v>
      </c>
      <c r="K108" s="67" t="s">
        <v>57</v>
      </c>
      <c r="L108" s="56" t="s">
        <v>540</v>
      </c>
      <c r="M108" s="56" t="s">
        <v>505</v>
      </c>
      <c r="N108" s="53"/>
    </row>
    <row r="109" spans="1:14" ht="210" customHeight="1">
      <c r="A109" s="52" t="s">
        <v>267</v>
      </c>
      <c r="B109" s="56" t="s">
        <v>380</v>
      </c>
      <c r="C109" s="56" t="s">
        <v>322</v>
      </c>
      <c r="D109" s="52" t="s">
        <v>435</v>
      </c>
      <c r="E109" s="52" t="s">
        <v>201</v>
      </c>
      <c r="F109" s="63" t="s">
        <v>513</v>
      </c>
      <c r="G109" s="56" t="s">
        <v>514</v>
      </c>
      <c r="H109" s="56" t="s">
        <v>300</v>
      </c>
      <c r="I109" s="67">
        <v>11427.1</v>
      </c>
      <c r="J109" s="67">
        <v>10237.54</v>
      </c>
      <c r="K109" s="67">
        <f>J109/I109*100</f>
        <v>89.59000971375065</v>
      </c>
      <c r="L109" s="56" t="s">
        <v>541</v>
      </c>
      <c r="M109" s="56" t="s">
        <v>505</v>
      </c>
      <c r="N109" s="53"/>
    </row>
    <row r="110" spans="1:14" ht="137.25" customHeight="1">
      <c r="A110" s="58" t="s">
        <v>265</v>
      </c>
      <c r="B110" s="56" t="s">
        <v>68</v>
      </c>
      <c r="C110" s="56" t="s">
        <v>323</v>
      </c>
      <c r="D110" s="52" t="s">
        <v>435</v>
      </c>
      <c r="E110" s="52" t="s">
        <v>201</v>
      </c>
      <c r="F110" s="63" t="s">
        <v>513</v>
      </c>
      <c r="G110" s="56" t="s">
        <v>514</v>
      </c>
      <c r="H110" s="56" t="s">
        <v>305</v>
      </c>
      <c r="I110" s="67" t="s">
        <v>57</v>
      </c>
      <c r="J110" s="67" t="s">
        <v>57</v>
      </c>
      <c r="K110" s="67" t="s">
        <v>57</v>
      </c>
      <c r="L110" s="56" t="s">
        <v>568</v>
      </c>
      <c r="M110" s="56" t="s">
        <v>505</v>
      </c>
      <c r="N110" s="53"/>
    </row>
    <row r="111" spans="1:14" ht="121.5" customHeight="1">
      <c r="A111" s="52" t="s">
        <v>33</v>
      </c>
      <c r="B111" s="56" t="s">
        <v>331</v>
      </c>
      <c r="C111" s="56" t="s">
        <v>323</v>
      </c>
      <c r="D111" s="52" t="s">
        <v>200</v>
      </c>
      <c r="E111" s="52" t="s">
        <v>201</v>
      </c>
      <c r="F111" s="63" t="s">
        <v>513</v>
      </c>
      <c r="G111" s="56" t="s">
        <v>514</v>
      </c>
      <c r="H111" s="56" t="s">
        <v>305</v>
      </c>
      <c r="I111" s="67" t="s">
        <v>57</v>
      </c>
      <c r="J111" s="67" t="s">
        <v>57</v>
      </c>
      <c r="K111" s="67" t="s">
        <v>57</v>
      </c>
      <c r="L111" s="56" t="s">
        <v>567</v>
      </c>
      <c r="M111" s="56" t="s">
        <v>505</v>
      </c>
      <c r="N111" s="53"/>
    </row>
    <row r="112" spans="1:14" ht="240.75" customHeight="1">
      <c r="A112" s="52" t="s">
        <v>34</v>
      </c>
      <c r="B112" s="56" t="s">
        <v>0</v>
      </c>
      <c r="C112" s="56" t="s">
        <v>323</v>
      </c>
      <c r="D112" s="57" t="s">
        <v>435</v>
      </c>
      <c r="E112" s="57" t="s">
        <v>436</v>
      </c>
      <c r="F112" s="63" t="s">
        <v>513</v>
      </c>
      <c r="G112" s="56" t="s">
        <v>514</v>
      </c>
      <c r="H112" s="56" t="s">
        <v>305</v>
      </c>
      <c r="I112" s="67" t="s">
        <v>57</v>
      </c>
      <c r="J112" s="67" t="s">
        <v>57</v>
      </c>
      <c r="K112" s="67" t="s">
        <v>57</v>
      </c>
      <c r="L112" s="56" t="s">
        <v>544</v>
      </c>
      <c r="M112" s="56" t="s">
        <v>505</v>
      </c>
      <c r="N112" s="53"/>
    </row>
    <row r="113" spans="1:13" ht="60" customHeight="1">
      <c r="A113" s="95" t="s">
        <v>35</v>
      </c>
      <c r="B113" s="56" t="s">
        <v>78</v>
      </c>
      <c r="C113" s="56" t="s">
        <v>323</v>
      </c>
      <c r="D113" s="57" t="s">
        <v>435</v>
      </c>
      <c r="E113" s="57" t="s">
        <v>436</v>
      </c>
      <c r="F113" s="63" t="s">
        <v>513</v>
      </c>
      <c r="G113" s="56" t="s">
        <v>514</v>
      </c>
      <c r="H113" s="56" t="s">
        <v>62</v>
      </c>
      <c r="I113" s="67">
        <v>28000</v>
      </c>
      <c r="J113" s="67">
        <f>SUM(J114:J117)</f>
        <v>28277.66</v>
      </c>
      <c r="K113" s="67">
        <f>J113/I113*100</f>
        <v>100.99164285714286</v>
      </c>
      <c r="L113" s="64" t="s">
        <v>468</v>
      </c>
      <c r="M113" s="64"/>
    </row>
    <row r="114" spans="1:14" ht="67.5" customHeight="1">
      <c r="A114" s="52" t="s">
        <v>36</v>
      </c>
      <c r="B114" s="56" t="s">
        <v>317</v>
      </c>
      <c r="C114" s="56" t="s">
        <v>486</v>
      </c>
      <c r="D114" s="57">
        <v>42005</v>
      </c>
      <c r="E114" s="57">
        <v>42369</v>
      </c>
      <c r="F114" s="57">
        <v>42005</v>
      </c>
      <c r="G114" s="57">
        <v>42369</v>
      </c>
      <c r="H114" s="56" t="s">
        <v>303</v>
      </c>
      <c r="I114" s="67">
        <v>1480</v>
      </c>
      <c r="J114" s="67">
        <v>3366.31</v>
      </c>
      <c r="K114" s="67">
        <f aca="true" t="shared" si="8" ref="K114:K119">J114/I114*100</f>
        <v>227.45337837837835</v>
      </c>
      <c r="L114" s="56" t="s">
        <v>491</v>
      </c>
      <c r="M114" s="56" t="s">
        <v>505</v>
      </c>
      <c r="N114" s="53"/>
    </row>
    <row r="115" spans="1:14" ht="116.25" customHeight="1">
      <c r="A115" s="52" t="s">
        <v>37</v>
      </c>
      <c r="B115" s="56" t="s">
        <v>284</v>
      </c>
      <c r="C115" s="56" t="s">
        <v>486</v>
      </c>
      <c r="D115" s="57">
        <v>42736</v>
      </c>
      <c r="E115" s="57">
        <v>43100</v>
      </c>
      <c r="F115" s="57">
        <v>42736</v>
      </c>
      <c r="G115" s="57">
        <v>43100</v>
      </c>
      <c r="H115" s="56" t="s">
        <v>303</v>
      </c>
      <c r="I115" s="67">
        <v>1975</v>
      </c>
      <c r="J115" s="67">
        <v>5340.02</v>
      </c>
      <c r="K115" s="67">
        <f t="shared" si="8"/>
        <v>270.3807594936709</v>
      </c>
      <c r="L115" s="56" t="s">
        <v>550</v>
      </c>
      <c r="M115" s="56" t="s">
        <v>505</v>
      </c>
      <c r="N115" s="53"/>
    </row>
    <row r="116" spans="1:14" ht="66" customHeight="1">
      <c r="A116" s="52" t="s">
        <v>38</v>
      </c>
      <c r="B116" s="56" t="s">
        <v>313</v>
      </c>
      <c r="C116" s="56" t="s">
        <v>486</v>
      </c>
      <c r="D116" s="57">
        <v>42736</v>
      </c>
      <c r="E116" s="57">
        <v>43100</v>
      </c>
      <c r="F116" s="57">
        <v>42736</v>
      </c>
      <c r="G116" s="57">
        <v>43100</v>
      </c>
      <c r="H116" s="56" t="s">
        <v>303</v>
      </c>
      <c r="I116" s="67">
        <v>21345</v>
      </c>
      <c r="J116" s="67">
        <v>17113.63</v>
      </c>
      <c r="K116" s="67">
        <f t="shared" si="8"/>
        <v>80.17629421410167</v>
      </c>
      <c r="L116" s="56" t="s">
        <v>549</v>
      </c>
      <c r="M116" s="56" t="s">
        <v>505</v>
      </c>
      <c r="N116" s="53"/>
    </row>
    <row r="117" spans="1:14" ht="68.25" customHeight="1">
      <c r="A117" s="52" t="s">
        <v>39</v>
      </c>
      <c r="B117" s="56" t="s">
        <v>70</v>
      </c>
      <c r="C117" s="56" t="s">
        <v>486</v>
      </c>
      <c r="D117" s="57">
        <v>42736</v>
      </c>
      <c r="E117" s="57">
        <v>43100</v>
      </c>
      <c r="F117" s="57">
        <v>42736</v>
      </c>
      <c r="G117" s="57">
        <v>43100</v>
      </c>
      <c r="H117" s="56" t="s">
        <v>303</v>
      </c>
      <c r="I117" s="67">
        <v>3200</v>
      </c>
      <c r="J117" s="67">
        <v>2457.7</v>
      </c>
      <c r="K117" s="67">
        <f t="shared" si="8"/>
        <v>76.803125</v>
      </c>
      <c r="L117" s="56" t="s">
        <v>492</v>
      </c>
      <c r="M117" s="56" t="s">
        <v>505</v>
      </c>
      <c r="N117" s="53"/>
    </row>
    <row r="118" spans="1:14" ht="82.5" customHeight="1">
      <c r="A118" s="52" t="s">
        <v>373</v>
      </c>
      <c r="B118" s="56" t="s">
        <v>82</v>
      </c>
      <c r="C118" s="56" t="s">
        <v>477</v>
      </c>
      <c r="D118" s="52" t="s">
        <v>435</v>
      </c>
      <c r="E118" s="52" t="s">
        <v>201</v>
      </c>
      <c r="F118" s="63" t="s">
        <v>513</v>
      </c>
      <c r="G118" s="56" t="s">
        <v>514</v>
      </c>
      <c r="H118" s="56" t="s">
        <v>62</v>
      </c>
      <c r="I118" s="67">
        <f>I119</f>
        <v>50000</v>
      </c>
      <c r="J118" s="67">
        <f>J123</f>
        <v>54860.19</v>
      </c>
      <c r="K118" s="67">
        <f t="shared" si="8"/>
        <v>109.72037999999999</v>
      </c>
      <c r="L118" s="56"/>
      <c r="M118" s="56"/>
      <c r="N118" s="53"/>
    </row>
    <row r="119" spans="1:14" ht="134.25" customHeight="1">
      <c r="A119" s="52" t="s">
        <v>215</v>
      </c>
      <c r="B119" s="56" t="s">
        <v>263</v>
      </c>
      <c r="C119" s="56" t="s">
        <v>477</v>
      </c>
      <c r="D119" s="52" t="s">
        <v>435</v>
      </c>
      <c r="E119" s="52" t="s">
        <v>201</v>
      </c>
      <c r="F119" s="63" t="s">
        <v>513</v>
      </c>
      <c r="G119" s="56" t="s">
        <v>514</v>
      </c>
      <c r="H119" s="56" t="s">
        <v>62</v>
      </c>
      <c r="I119" s="67">
        <f>I123</f>
        <v>50000</v>
      </c>
      <c r="J119" s="67">
        <f>J123</f>
        <v>54860.19</v>
      </c>
      <c r="K119" s="67">
        <f t="shared" si="8"/>
        <v>109.72037999999999</v>
      </c>
      <c r="L119" s="56"/>
      <c r="M119" s="56"/>
      <c r="N119" s="53"/>
    </row>
    <row r="120" spans="1:14" ht="77.25" customHeight="1" hidden="1">
      <c r="A120" s="52" t="s">
        <v>306</v>
      </c>
      <c r="B120" s="56" t="s">
        <v>103</v>
      </c>
      <c r="C120" s="56" t="s">
        <v>165</v>
      </c>
      <c r="D120" s="57">
        <v>42370</v>
      </c>
      <c r="E120" s="57">
        <v>42735</v>
      </c>
      <c r="F120" s="57">
        <v>42370</v>
      </c>
      <c r="G120" s="57">
        <v>42735</v>
      </c>
      <c r="H120" s="56" t="s">
        <v>305</v>
      </c>
      <c r="I120" s="67" t="s">
        <v>97</v>
      </c>
      <c r="J120" s="67"/>
      <c r="K120" s="67"/>
      <c r="L120" s="56" t="s">
        <v>542</v>
      </c>
      <c r="M120" s="56"/>
      <c r="N120" s="53"/>
    </row>
    <row r="121" spans="1:14" ht="95.25" customHeight="1">
      <c r="A121" s="52" t="s">
        <v>216</v>
      </c>
      <c r="B121" s="56" t="s">
        <v>160</v>
      </c>
      <c r="C121" s="56" t="s">
        <v>475</v>
      </c>
      <c r="D121" s="52" t="s">
        <v>435</v>
      </c>
      <c r="E121" s="57" t="s">
        <v>201</v>
      </c>
      <c r="F121" s="63" t="s">
        <v>513</v>
      </c>
      <c r="G121" s="56" t="s">
        <v>514</v>
      </c>
      <c r="H121" s="56" t="s">
        <v>305</v>
      </c>
      <c r="I121" s="67" t="s">
        <v>97</v>
      </c>
      <c r="J121" s="67" t="s">
        <v>97</v>
      </c>
      <c r="K121" s="67" t="s">
        <v>97</v>
      </c>
      <c r="L121" s="56" t="s">
        <v>530</v>
      </c>
      <c r="M121" s="56" t="s">
        <v>505</v>
      </c>
      <c r="N121" s="53"/>
    </row>
    <row r="122" spans="1:14" ht="72.75" customHeight="1">
      <c r="A122" s="58" t="s">
        <v>306</v>
      </c>
      <c r="B122" s="56" t="s">
        <v>235</v>
      </c>
      <c r="C122" s="56" t="s">
        <v>476</v>
      </c>
      <c r="D122" s="52" t="s">
        <v>435</v>
      </c>
      <c r="E122" s="52" t="s">
        <v>436</v>
      </c>
      <c r="F122" s="63" t="s">
        <v>513</v>
      </c>
      <c r="G122" s="56" t="s">
        <v>514</v>
      </c>
      <c r="H122" s="56" t="s">
        <v>305</v>
      </c>
      <c r="I122" s="67" t="s">
        <v>97</v>
      </c>
      <c r="J122" s="67" t="s">
        <v>97</v>
      </c>
      <c r="K122" s="67" t="s">
        <v>97</v>
      </c>
      <c r="L122" s="56" t="s">
        <v>545</v>
      </c>
      <c r="M122" s="56" t="s">
        <v>505</v>
      </c>
      <c r="N122" s="53"/>
    </row>
    <row r="123" spans="1:15" s="92" customFormat="1" ht="117" customHeight="1">
      <c r="A123" s="58" t="s">
        <v>40</v>
      </c>
      <c r="B123" s="56" t="s">
        <v>88</v>
      </c>
      <c r="C123" s="56" t="s">
        <v>518</v>
      </c>
      <c r="D123" s="57" t="s">
        <v>435</v>
      </c>
      <c r="E123" s="52" t="s">
        <v>201</v>
      </c>
      <c r="F123" s="63" t="s">
        <v>513</v>
      </c>
      <c r="G123" s="56" t="s">
        <v>514</v>
      </c>
      <c r="H123" s="56" t="s">
        <v>62</v>
      </c>
      <c r="I123" s="67">
        <f>50000</f>
        <v>50000</v>
      </c>
      <c r="J123" s="67">
        <v>54860.19</v>
      </c>
      <c r="K123" s="67">
        <f>J123/I123*100</f>
        <v>109.72037999999999</v>
      </c>
      <c r="L123" s="56" t="s">
        <v>502</v>
      </c>
      <c r="M123" s="56" t="s">
        <v>505</v>
      </c>
      <c r="N123" s="90"/>
      <c r="O123" s="91"/>
    </row>
    <row r="124" spans="1:14" ht="96.75" customHeight="1">
      <c r="A124" s="58" t="s">
        <v>41</v>
      </c>
      <c r="B124" s="56" t="s">
        <v>318</v>
      </c>
      <c r="C124" s="56" t="s">
        <v>518</v>
      </c>
      <c r="D124" s="57">
        <v>41640</v>
      </c>
      <c r="E124" s="57">
        <v>43100</v>
      </c>
      <c r="F124" s="57">
        <v>41640</v>
      </c>
      <c r="G124" s="57">
        <v>43100</v>
      </c>
      <c r="H124" s="56" t="s">
        <v>305</v>
      </c>
      <c r="I124" s="67" t="s">
        <v>57</v>
      </c>
      <c r="J124" s="67" t="s">
        <v>57</v>
      </c>
      <c r="K124" s="67" t="s">
        <v>57</v>
      </c>
      <c r="L124" s="56" t="s">
        <v>493</v>
      </c>
      <c r="M124" s="56" t="s">
        <v>505</v>
      </c>
      <c r="N124" s="53"/>
    </row>
    <row r="125" spans="1:14" ht="16.5" customHeight="1">
      <c r="A125" s="137" t="s">
        <v>220</v>
      </c>
      <c r="B125" s="139" t="s">
        <v>83</v>
      </c>
      <c r="C125" s="138" t="s">
        <v>165</v>
      </c>
      <c r="D125" s="137" t="s">
        <v>435</v>
      </c>
      <c r="E125" s="137" t="s">
        <v>436</v>
      </c>
      <c r="F125" s="137" t="s">
        <v>517</v>
      </c>
      <c r="G125" s="137" t="s">
        <v>514</v>
      </c>
      <c r="H125" s="139" t="s">
        <v>301</v>
      </c>
      <c r="I125" s="136">
        <f>I130+I147+I191</f>
        <v>8554.6</v>
      </c>
      <c r="J125" s="136">
        <f>J130+J147+J191</f>
        <v>8554.6</v>
      </c>
      <c r="K125" s="136">
        <f>J125/I125*100</f>
        <v>100</v>
      </c>
      <c r="L125" s="139"/>
      <c r="M125" s="139"/>
      <c r="N125" s="53"/>
    </row>
    <row r="126" spans="1:14" ht="57.75" customHeight="1">
      <c r="A126" s="147"/>
      <c r="B126" s="140"/>
      <c r="C126" s="138"/>
      <c r="D126" s="137"/>
      <c r="E126" s="137"/>
      <c r="F126" s="137"/>
      <c r="G126" s="137"/>
      <c r="H126" s="139"/>
      <c r="I126" s="136"/>
      <c r="J126" s="136"/>
      <c r="K126" s="136"/>
      <c r="L126" s="140"/>
      <c r="M126" s="140"/>
      <c r="N126" s="97"/>
    </row>
    <row r="127" spans="1:14" ht="0.75" customHeight="1" hidden="1">
      <c r="A127" s="147"/>
      <c r="B127" s="140"/>
      <c r="C127" s="138"/>
      <c r="D127" s="137"/>
      <c r="E127" s="137"/>
      <c r="F127" s="137"/>
      <c r="G127" s="137"/>
      <c r="H127" s="56" t="s">
        <v>302</v>
      </c>
      <c r="I127" s="67">
        <v>0</v>
      </c>
      <c r="J127" s="67"/>
      <c r="K127" s="67"/>
      <c r="L127" s="140"/>
      <c r="M127" s="140"/>
      <c r="N127" s="97"/>
    </row>
    <row r="128" spans="1:14" ht="99" customHeight="1">
      <c r="A128" s="52" t="s">
        <v>221</v>
      </c>
      <c r="B128" s="56" t="s">
        <v>531</v>
      </c>
      <c r="C128" s="56" t="s">
        <v>321</v>
      </c>
      <c r="D128" s="52" t="s">
        <v>435</v>
      </c>
      <c r="E128" s="52" t="s">
        <v>436</v>
      </c>
      <c r="F128" s="63" t="s">
        <v>513</v>
      </c>
      <c r="G128" s="56" t="s">
        <v>514</v>
      </c>
      <c r="H128" s="56" t="s">
        <v>305</v>
      </c>
      <c r="I128" s="67" t="s">
        <v>57</v>
      </c>
      <c r="J128" s="67" t="s">
        <v>57</v>
      </c>
      <c r="K128" s="67" t="s">
        <v>57</v>
      </c>
      <c r="L128" s="56"/>
      <c r="M128" s="56"/>
      <c r="N128" s="53"/>
    </row>
    <row r="129" spans="1:14" ht="134.25" customHeight="1">
      <c r="A129" s="52" t="s">
        <v>223</v>
      </c>
      <c r="B129" s="60" t="s">
        <v>532</v>
      </c>
      <c r="C129" s="56" t="s">
        <v>321</v>
      </c>
      <c r="D129" s="52" t="s">
        <v>435</v>
      </c>
      <c r="E129" s="52" t="s">
        <v>436</v>
      </c>
      <c r="F129" s="63" t="s">
        <v>513</v>
      </c>
      <c r="G129" s="56" t="s">
        <v>514</v>
      </c>
      <c r="H129" s="56" t="s">
        <v>305</v>
      </c>
      <c r="I129" s="67" t="s">
        <v>57</v>
      </c>
      <c r="J129" s="67" t="s">
        <v>57</v>
      </c>
      <c r="K129" s="67" t="s">
        <v>57</v>
      </c>
      <c r="L129" s="56" t="s">
        <v>548</v>
      </c>
      <c r="M129" s="56" t="s">
        <v>505</v>
      </c>
      <c r="N129" s="53"/>
    </row>
    <row r="130" spans="1:14" ht="67.5" customHeight="1">
      <c r="A130" s="52" t="s">
        <v>409</v>
      </c>
      <c r="B130" s="56" t="s">
        <v>446</v>
      </c>
      <c r="C130" s="56" t="s">
        <v>320</v>
      </c>
      <c r="D130" s="52" t="s">
        <v>435</v>
      </c>
      <c r="E130" s="52" t="s">
        <v>436</v>
      </c>
      <c r="F130" s="63" t="s">
        <v>513</v>
      </c>
      <c r="G130" s="56" t="s">
        <v>514</v>
      </c>
      <c r="H130" s="56" t="s">
        <v>301</v>
      </c>
      <c r="I130" s="67">
        <f>I134</f>
        <v>3720</v>
      </c>
      <c r="J130" s="67">
        <f>J134</f>
        <v>3720</v>
      </c>
      <c r="K130" s="67">
        <f>J130/I130*100</f>
        <v>100</v>
      </c>
      <c r="L130" s="56"/>
      <c r="M130" s="56"/>
      <c r="N130" s="53"/>
    </row>
    <row r="131" spans="1:14" ht="120" customHeight="1">
      <c r="A131" s="52" t="s">
        <v>410</v>
      </c>
      <c r="B131" s="56" t="s">
        <v>203</v>
      </c>
      <c r="C131" s="56" t="s">
        <v>159</v>
      </c>
      <c r="D131" s="52" t="s">
        <v>435</v>
      </c>
      <c r="E131" s="52" t="s">
        <v>436</v>
      </c>
      <c r="F131" s="63" t="s">
        <v>513</v>
      </c>
      <c r="G131" s="56" t="s">
        <v>514</v>
      </c>
      <c r="H131" s="56" t="s">
        <v>305</v>
      </c>
      <c r="I131" s="67" t="s">
        <v>97</v>
      </c>
      <c r="J131" s="67" t="s">
        <v>97</v>
      </c>
      <c r="K131" s="67" t="s">
        <v>97</v>
      </c>
      <c r="L131" s="56" t="s">
        <v>533</v>
      </c>
      <c r="M131" s="56" t="s">
        <v>527</v>
      </c>
      <c r="N131" s="53"/>
    </row>
    <row r="132" spans="1:14" ht="124.5" customHeight="1">
      <c r="A132" s="52" t="s">
        <v>411</v>
      </c>
      <c r="B132" s="60" t="s">
        <v>231</v>
      </c>
      <c r="C132" s="56" t="s">
        <v>519</v>
      </c>
      <c r="D132" s="52" t="s">
        <v>435</v>
      </c>
      <c r="E132" s="52" t="s">
        <v>436</v>
      </c>
      <c r="F132" s="63" t="s">
        <v>513</v>
      </c>
      <c r="G132" s="56" t="s">
        <v>514</v>
      </c>
      <c r="H132" s="56" t="s">
        <v>305</v>
      </c>
      <c r="I132" s="67" t="s">
        <v>97</v>
      </c>
      <c r="J132" s="67" t="s">
        <v>97</v>
      </c>
      <c r="K132" s="67" t="s">
        <v>97</v>
      </c>
      <c r="L132" s="56" t="s">
        <v>473</v>
      </c>
      <c r="M132" s="56" t="s">
        <v>505</v>
      </c>
      <c r="N132" s="53"/>
    </row>
    <row r="133" spans="1:14" ht="62.25" customHeight="1" hidden="1">
      <c r="A133" s="52" t="s">
        <v>412</v>
      </c>
      <c r="B133" s="56" t="s">
        <v>423</v>
      </c>
      <c r="C133" s="56" t="s">
        <v>95</v>
      </c>
      <c r="D133" s="52" t="s">
        <v>435</v>
      </c>
      <c r="E133" s="52" t="s">
        <v>436</v>
      </c>
      <c r="F133" s="63" t="s">
        <v>513</v>
      </c>
      <c r="G133" s="56" t="s">
        <v>514</v>
      </c>
      <c r="H133" s="56" t="s">
        <v>301</v>
      </c>
      <c r="I133" s="67"/>
      <c r="J133" s="67"/>
      <c r="K133" s="67"/>
      <c r="L133" s="56" t="s">
        <v>29</v>
      </c>
      <c r="M133" s="56"/>
      <c r="N133" s="53"/>
    </row>
    <row r="134" spans="1:14" ht="147.75" customHeight="1">
      <c r="A134" s="52" t="s">
        <v>412</v>
      </c>
      <c r="B134" s="56" t="s">
        <v>261</v>
      </c>
      <c r="C134" s="56" t="s">
        <v>478</v>
      </c>
      <c r="D134" s="52" t="s">
        <v>435</v>
      </c>
      <c r="E134" s="52" t="s">
        <v>436</v>
      </c>
      <c r="F134" s="63" t="s">
        <v>513</v>
      </c>
      <c r="G134" s="56" t="s">
        <v>514</v>
      </c>
      <c r="H134" s="56" t="s">
        <v>301</v>
      </c>
      <c r="I134" s="67">
        <v>3720</v>
      </c>
      <c r="J134" s="67">
        <v>3720</v>
      </c>
      <c r="K134" s="67">
        <f>J134/I134*100</f>
        <v>100</v>
      </c>
      <c r="L134" s="56" t="s">
        <v>506</v>
      </c>
      <c r="M134" s="56" t="s">
        <v>505</v>
      </c>
      <c r="N134" s="53"/>
    </row>
    <row r="135" spans="1:14" ht="92.25" customHeight="1">
      <c r="A135" s="52" t="s">
        <v>133</v>
      </c>
      <c r="B135" s="60" t="s">
        <v>457</v>
      </c>
      <c r="C135" s="56" t="s">
        <v>520</v>
      </c>
      <c r="D135" s="52" t="s">
        <v>435</v>
      </c>
      <c r="E135" s="52" t="s">
        <v>436</v>
      </c>
      <c r="F135" s="63" t="s">
        <v>513</v>
      </c>
      <c r="G135" s="56" t="s">
        <v>514</v>
      </c>
      <c r="H135" s="56" t="s">
        <v>305</v>
      </c>
      <c r="I135" s="67" t="s">
        <v>57</v>
      </c>
      <c r="J135" s="67" t="s">
        <v>57</v>
      </c>
      <c r="K135" s="67" t="s">
        <v>57</v>
      </c>
      <c r="L135" s="56"/>
      <c r="M135" s="56"/>
      <c r="N135" s="53"/>
    </row>
    <row r="136" spans="1:14" ht="123.75" customHeight="1">
      <c r="A136" s="52" t="s">
        <v>134</v>
      </c>
      <c r="B136" s="56" t="s">
        <v>151</v>
      </c>
      <c r="C136" s="56" t="s">
        <v>485</v>
      </c>
      <c r="D136" s="52" t="s">
        <v>435</v>
      </c>
      <c r="E136" s="52" t="s">
        <v>436</v>
      </c>
      <c r="F136" s="63" t="s">
        <v>513</v>
      </c>
      <c r="G136" s="56" t="s">
        <v>514</v>
      </c>
      <c r="H136" s="56" t="s">
        <v>305</v>
      </c>
      <c r="I136" s="67" t="s">
        <v>57</v>
      </c>
      <c r="J136" s="67" t="s">
        <v>57</v>
      </c>
      <c r="K136" s="67" t="s">
        <v>57</v>
      </c>
      <c r="L136" s="56" t="s">
        <v>507</v>
      </c>
      <c r="M136" s="56" t="s">
        <v>505</v>
      </c>
      <c r="N136" s="53"/>
    </row>
    <row r="137" spans="1:14" ht="117.75" customHeight="1">
      <c r="A137" s="52" t="s">
        <v>135</v>
      </c>
      <c r="B137" s="56" t="s">
        <v>124</v>
      </c>
      <c r="C137" s="56" t="s">
        <v>521</v>
      </c>
      <c r="D137" s="52" t="s">
        <v>435</v>
      </c>
      <c r="E137" s="52" t="s">
        <v>436</v>
      </c>
      <c r="F137" s="63" t="s">
        <v>513</v>
      </c>
      <c r="G137" s="56" t="s">
        <v>514</v>
      </c>
      <c r="H137" s="56" t="s">
        <v>305</v>
      </c>
      <c r="I137" s="67" t="s">
        <v>57</v>
      </c>
      <c r="J137" s="67" t="s">
        <v>57</v>
      </c>
      <c r="K137" s="67" t="s">
        <v>57</v>
      </c>
      <c r="L137" s="56" t="s">
        <v>529</v>
      </c>
      <c r="M137" s="56" t="s">
        <v>505</v>
      </c>
      <c r="N137" s="53"/>
    </row>
    <row r="138" spans="1:14" ht="150.75" customHeight="1">
      <c r="A138" s="52" t="s">
        <v>136</v>
      </c>
      <c r="B138" s="56" t="s">
        <v>19</v>
      </c>
      <c r="C138" s="56" t="s">
        <v>522</v>
      </c>
      <c r="D138" s="57" t="s">
        <v>435</v>
      </c>
      <c r="E138" s="57" t="s">
        <v>436</v>
      </c>
      <c r="F138" s="63" t="s">
        <v>513</v>
      </c>
      <c r="G138" s="56" t="s">
        <v>514</v>
      </c>
      <c r="H138" s="56" t="s">
        <v>305</v>
      </c>
      <c r="I138" s="67" t="s">
        <v>97</v>
      </c>
      <c r="J138" s="67" t="s">
        <v>97</v>
      </c>
      <c r="K138" s="67" t="s">
        <v>97</v>
      </c>
      <c r="L138" s="56" t="s">
        <v>503</v>
      </c>
      <c r="M138" s="56" t="s">
        <v>505</v>
      </c>
      <c r="N138" s="53"/>
    </row>
    <row r="139" spans="1:14" ht="99.75" customHeight="1">
      <c r="A139" s="52" t="s">
        <v>413</v>
      </c>
      <c r="B139" s="60" t="s">
        <v>232</v>
      </c>
      <c r="C139" s="56" t="s">
        <v>520</v>
      </c>
      <c r="D139" s="52" t="s">
        <v>435</v>
      </c>
      <c r="E139" s="52" t="s">
        <v>436</v>
      </c>
      <c r="F139" s="63" t="s">
        <v>513</v>
      </c>
      <c r="G139" s="56" t="s">
        <v>514</v>
      </c>
      <c r="H139" s="56" t="s">
        <v>305</v>
      </c>
      <c r="I139" s="67" t="s">
        <v>97</v>
      </c>
      <c r="J139" s="67" t="s">
        <v>97</v>
      </c>
      <c r="K139" s="67" t="s">
        <v>97</v>
      </c>
      <c r="L139" s="56" t="s">
        <v>494</v>
      </c>
      <c r="M139" s="56" t="s">
        <v>505</v>
      </c>
      <c r="N139" s="53"/>
    </row>
    <row r="140" spans="1:14" ht="95.25" customHeight="1">
      <c r="A140" s="52" t="s">
        <v>414</v>
      </c>
      <c r="B140" s="61" t="s">
        <v>3</v>
      </c>
      <c r="C140" s="56" t="s">
        <v>428</v>
      </c>
      <c r="D140" s="52" t="s">
        <v>435</v>
      </c>
      <c r="E140" s="52" t="s">
        <v>436</v>
      </c>
      <c r="F140" s="63" t="s">
        <v>513</v>
      </c>
      <c r="G140" s="56" t="s">
        <v>514</v>
      </c>
      <c r="H140" s="56" t="s">
        <v>305</v>
      </c>
      <c r="I140" s="67" t="s">
        <v>97</v>
      </c>
      <c r="J140" s="67" t="s">
        <v>97</v>
      </c>
      <c r="K140" s="67" t="s">
        <v>97</v>
      </c>
      <c r="L140" s="101"/>
      <c r="M140" s="56"/>
      <c r="N140" s="53"/>
    </row>
    <row r="141" spans="1:14" ht="207.75" customHeight="1">
      <c r="A141" s="52" t="s">
        <v>137</v>
      </c>
      <c r="B141" s="60" t="s">
        <v>236</v>
      </c>
      <c r="C141" s="56" t="s">
        <v>526</v>
      </c>
      <c r="D141" s="52" t="s">
        <v>435</v>
      </c>
      <c r="E141" s="52" t="s">
        <v>436</v>
      </c>
      <c r="F141" s="63" t="s">
        <v>513</v>
      </c>
      <c r="G141" s="56" t="s">
        <v>514</v>
      </c>
      <c r="H141" s="56" t="s">
        <v>305</v>
      </c>
      <c r="I141" s="67" t="s">
        <v>97</v>
      </c>
      <c r="J141" s="67" t="s">
        <v>97</v>
      </c>
      <c r="K141" s="67" t="s">
        <v>97</v>
      </c>
      <c r="L141" s="56" t="s">
        <v>467</v>
      </c>
      <c r="M141" s="56" t="s">
        <v>505</v>
      </c>
      <c r="N141" s="53"/>
    </row>
    <row r="142" spans="1:14" ht="110.25" customHeight="1" hidden="1">
      <c r="A142" s="52" t="s">
        <v>367</v>
      </c>
      <c r="B142" s="56" t="s">
        <v>222</v>
      </c>
      <c r="C142" s="56" t="s">
        <v>335</v>
      </c>
      <c r="D142" s="52" t="s">
        <v>435</v>
      </c>
      <c r="E142" s="57" t="s">
        <v>436</v>
      </c>
      <c r="F142" s="63" t="s">
        <v>513</v>
      </c>
      <c r="G142" s="56" t="s">
        <v>514</v>
      </c>
      <c r="H142" s="56" t="s">
        <v>301</v>
      </c>
      <c r="I142" s="67"/>
      <c r="J142" s="67"/>
      <c r="K142" s="67"/>
      <c r="L142" s="62" t="s">
        <v>24</v>
      </c>
      <c r="M142" s="62"/>
      <c r="N142" s="88"/>
    </row>
    <row r="143" spans="1:14" ht="129.75" customHeight="1" hidden="1">
      <c r="A143" s="52" t="s">
        <v>368</v>
      </c>
      <c r="B143" s="56" t="s">
        <v>234</v>
      </c>
      <c r="C143" s="56" t="s">
        <v>335</v>
      </c>
      <c r="D143" s="57">
        <v>41640</v>
      </c>
      <c r="E143" s="57">
        <v>42004</v>
      </c>
      <c r="F143" s="63" t="s">
        <v>513</v>
      </c>
      <c r="G143" s="56" t="s">
        <v>514</v>
      </c>
      <c r="H143" s="56" t="s">
        <v>301</v>
      </c>
      <c r="I143" s="67"/>
      <c r="J143" s="67"/>
      <c r="K143" s="67"/>
      <c r="L143" s="56" t="s">
        <v>30</v>
      </c>
      <c r="M143" s="56"/>
      <c r="N143" s="53"/>
    </row>
    <row r="144" spans="1:14" ht="93.75" customHeight="1">
      <c r="A144" s="52" t="s">
        <v>138</v>
      </c>
      <c r="B144" s="63" t="s">
        <v>94</v>
      </c>
      <c r="C144" s="56" t="s">
        <v>428</v>
      </c>
      <c r="D144" s="52" t="s">
        <v>435</v>
      </c>
      <c r="E144" s="57" t="s">
        <v>436</v>
      </c>
      <c r="F144" s="63" t="s">
        <v>513</v>
      </c>
      <c r="G144" s="56" t="s">
        <v>514</v>
      </c>
      <c r="H144" s="56" t="s">
        <v>305</v>
      </c>
      <c r="I144" s="67" t="s">
        <v>97</v>
      </c>
      <c r="J144" s="67" t="s">
        <v>97</v>
      </c>
      <c r="K144" s="67" t="s">
        <v>97</v>
      </c>
      <c r="L144" s="56" t="s">
        <v>472</v>
      </c>
      <c r="M144" s="56" t="s">
        <v>505</v>
      </c>
      <c r="N144" s="53"/>
    </row>
    <row r="145" spans="1:14" ht="106.5" customHeight="1">
      <c r="A145" s="52" t="s">
        <v>130</v>
      </c>
      <c r="B145" s="56" t="s">
        <v>402</v>
      </c>
      <c r="C145" s="56" t="s">
        <v>428</v>
      </c>
      <c r="D145" s="52" t="s">
        <v>435</v>
      </c>
      <c r="E145" s="57" t="s">
        <v>436</v>
      </c>
      <c r="F145" s="63" t="s">
        <v>513</v>
      </c>
      <c r="G145" s="56" t="s">
        <v>514</v>
      </c>
      <c r="H145" s="56" t="s">
        <v>305</v>
      </c>
      <c r="I145" s="67" t="s">
        <v>97</v>
      </c>
      <c r="J145" s="67" t="s">
        <v>97</v>
      </c>
      <c r="K145" s="67" t="s">
        <v>97</v>
      </c>
      <c r="L145" s="101" t="s">
        <v>534</v>
      </c>
      <c r="M145" s="56" t="s">
        <v>505</v>
      </c>
      <c r="N145" s="53"/>
    </row>
    <row r="146" spans="1:14" ht="104.25" customHeight="1">
      <c r="A146" s="52" t="s">
        <v>131</v>
      </c>
      <c r="B146" s="56" t="s">
        <v>20</v>
      </c>
      <c r="C146" s="56" t="s">
        <v>428</v>
      </c>
      <c r="D146" s="52" t="s">
        <v>435</v>
      </c>
      <c r="E146" s="57" t="s">
        <v>436</v>
      </c>
      <c r="F146" s="63" t="s">
        <v>513</v>
      </c>
      <c r="G146" s="56" t="s">
        <v>514</v>
      </c>
      <c r="H146" s="56" t="s">
        <v>305</v>
      </c>
      <c r="I146" s="67" t="s">
        <v>97</v>
      </c>
      <c r="J146" s="67" t="s">
        <v>97</v>
      </c>
      <c r="K146" s="67" t="s">
        <v>97</v>
      </c>
      <c r="L146" s="56" t="s">
        <v>528</v>
      </c>
      <c r="M146" s="56"/>
      <c r="N146" s="53"/>
    </row>
    <row r="147" spans="1:14" ht="18" customHeight="1">
      <c r="A147" s="137" t="s">
        <v>381</v>
      </c>
      <c r="B147" s="138" t="s">
        <v>422</v>
      </c>
      <c r="C147" s="139" t="s">
        <v>164</v>
      </c>
      <c r="D147" s="137" t="s">
        <v>435</v>
      </c>
      <c r="E147" s="137" t="s">
        <v>436</v>
      </c>
      <c r="F147" s="137" t="s">
        <v>515</v>
      </c>
      <c r="G147" s="137" t="s">
        <v>516</v>
      </c>
      <c r="H147" s="139" t="s">
        <v>301</v>
      </c>
      <c r="I147" s="136">
        <f>I150+I187</f>
        <v>1068.2</v>
      </c>
      <c r="J147" s="136">
        <f>J150+J187</f>
        <v>1068.2</v>
      </c>
      <c r="K147" s="136">
        <f>J147/I147*100</f>
        <v>100</v>
      </c>
      <c r="L147" s="139"/>
      <c r="M147" s="139"/>
      <c r="N147" s="53"/>
    </row>
    <row r="148" spans="1:14" ht="45" customHeight="1">
      <c r="A148" s="137"/>
      <c r="B148" s="138"/>
      <c r="C148" s="139"/>
      <c r="D148" s="137"/>
      <c r="E148" s="137"/>
      <c r="F148" s="137"/>
      <c r="G148" s="137"/>
      <c r="H148" s="139"/>
      <c r="I148" s="136"/>
      <c r="J148" s="136"/>
      <c r="K148" s="136"/>
      <c r="L148" s="139"/>
      <c r="M148" s="139"/>
      <c r="N148" s="53"/>
    </row>
    <row r="149" spans="1:14" ht="4.5" customHeight="1" hidden="1">
      <c r="A149" s="137"/>
      <c r="B149" s="138"/>
      <c r="C149" s="139"/>
      <c r="D149" s="137"/>
      <c r="E149" s="137"/>
      <c r="F149" s="137"/>
      <c r="G149" s="137"/>
      <c r="H149" s="56" t="s">
        <v>302</v>
      </c>
      <c r="I149" s="67"/>
      <c r="J149" s="67"/>
      <c r="K149" s="67"/>
      <c r="L149" s="139"/>
      <c r="M149" s="139"/>
      <c r="N149" s="53"/>
    </row>
    <row r="150" spans="1:14" ht="99" customHeight="1">
      <c r="A150" s="52" t="s">
        <v>382</v>
      </c>
      <c r="B150" s="56" t="s">
        <v>233</v>
      </c>
      <c r="C150" s="56" t="s">
        <v>164</v>
      </c>
      <c r="D150" s="52" t="s">
        <v>435</v>
      </c>
      <c r="E150" s="57" t="s">
        <v>436</v>
      </c>
      <c r="F150" s="63" t="s">
        <v>513</v>
      </c>
      <c r="G150" s="56" t="s">
        <v>514</v>
      </c>
      <c r="H150" s="56" t="s">
        <v>301</v>
      </c>
      <c r="I150" s="67">
        <v>168</v>
      </c>
      <c r="J150" s="67">
        <v>168</v>
      </c>
      <c r="K150" s="67">
        <f>J150/I150*100</f>
        <v>100</v>
      </c>
      <c r="L150" s="61" t="s">
        <v>509</v>
      </c>
      <c r="M150" s="61" t="s">
        <v>505</v>
      </c>
      <c r="N150" s="89"/>
    </row>
    <row r="151" spans="1:14" ht="6.75" customHeight="1" hidden="1">
      <c r="A151" s="137" t="s">
        <v>383</v>
      </c>
      <c r="B151" s="139" t="s">
        <v>79</v>
      </c>
      <c r="C151" s="137" t="s">
        <v>437</v>
      </c>
      <c r="D151" s="137" t="s">
        <v>435</v>
      </c>
      <c r="E151" s="145" t="s">
        <v>436</v>
      </c>
      <c r="F151" s="137" t="s">
        <v>435</v>
      </c>
      <c r="G151" s="145" t="s">
        <v>436</v>
      </c>
      <c r="H151" s="56" t="s">
        <v>301</v>
      </c>
      <c r="I151" s="67"/>
      <c r="J151" s="67"/>
      <c r="K151" s="67"/>
      <c r="L151" s="137" t="s">
        <v>336</v>
      </c>
      <c r="M151" s="137"/>
      <c r="N151" s="75"/>
    </row>
    <row r="152" spans="1:14" ht="48.75" customHeight="1" hidden="1">
      <c r="A152" s="137"/>
      <c r="B152" s="139"/>
      <c r="C152" s="137"/>
      <c r="D152" s="137"/>
      <c r="E152" s="145"/>
      <c r="F152" s="137"/>
      <c r="G152" s="145"/>
      <c r="H152" s="56" t="s">
        <v>302</v>
      </c>
      <c r="I152" s="67"/>
      <c r="J152" s="67"/>
      <c r="K152" s="67"/>
      <c r="L152" s="137"/>
      <c r="M152" s="137"/>
      <c r="N152" s="75"/>
    </row>
    <row r="153" spans="1:14" ht="13.5" customHeight="1" hidden="1">
      <c r="A153" s="137" t="s">
        <v>337</v>
      </c>
      <c r="B153" s="138" t="s">
        <v>338</v>
      </c>
      <c r="C153" s="137" t="s">
        <v>437</v>
      </c>
      <c r="D153" s="145">
        <v>41640</v>
      </c>
      <c r="E153" s="145">
        <v>42004</v>
      </c>
      <c r="F153" s="145">
        <v>41640</v>
      </c>
      <c r="G153" s="145">
        <v>42004</v>
      </c>
      <c r="H153" s="56" t="s">
        <v>301</v>
      </c>
      <c r="I153" s="67"/>
      <c r="J153" s="67"/>
      <c r="K153" s="67"/>
      <c r="L153" s="56"/>
      <c r="M153" s="56"/>
      <c r="N153" s="53"/>
    </row>
    <row r="154" spans="1:14" ht="12.75" customHeight="1" hidden="1">
      <c r="A154" s="137"/>
      <c r="B154" s="138"/>
      <c r="C154" s="137"/>
      <c r="D154" s="145"/>
      <c r="E154" s="145"/>
      <c r="F154" s="145"/>
      <c r="G154" s="145"/>
      <c r="H154" s="56" t="s">
        <v>302</v>
      </c>
      <c r="I154" s="67"/>
      <c r="J154" s="67"/>
      <c r="K154" s="67"/>
      <c r="L154" s="56"/>
      <c r="M154" s="56"/>
      <c r="N154" s="53"/>
    </row>
    <row r="155" spans="1:14" ht="75" customHeight="1" hidden="1">
      <c r="A155" s="52"/>
      <c r="B155" s="138" t="s">
        <v>346</v>
      </c>
      <c r="C155" s="137"/>
      <c r="D155" s="145">
        <v>41640</v>
      </c>
      <c r="E155" s="145">
        <v>42004</v>
      </c>
      <c r="F155" s="145">
        <v>41640</v>
      </c>
      <c r="G155" s="145">
        <v>42004</v>
      </c>
      <c r="H155" s="56" t="s">
        <v>301</v>
      </c>
      <c r="I155" s="67"/>
      <c r="J155" s="67"/>
      <c r="K155" s="67"/>
      <c r="L155" s="56"/>
      <c r="M155" s="56"/>
      <c r="N155" s="53"/>
    </row>
    <row r="156" spans="1:14" ht="10.5" customHeight="1" hidden="1">
      <c r="A156" s="52"/>
      <c r="B156" s="138"/>
      <c r="C156" s="137"/>
      <c r="D156" s="145"/>
      <c r="E156" s="145"/>
      <c r="F156" s="145"/>
      <c r="G156" s="145"/>
      <c r="H156" s="56" t="s">
        <v>302</v>
      </c>
      <c r="I156" s="67"/>
      <c r="J156" s="67"/>
      <c r="K156" s="67"/>
      <c r="L156" s="56"/>
      <c r="M156" s="56"/>
      <c r="N156" s="53"/>
    </row>
    <row r="157" spans="1:14" ht="63" customHeight="1" hidden="1">
      <c r="A157" s="52"/>
      <c r="B157" s="138" t="s">
        <v>347</v>
      </c>
      <c r="C157" s="137"/>
      <c r="D157" s="145">
        <v>41640</v>
      </c>
      <c r="E157" s="145">
        <v>42004</v>
      </c>
      <c r="F157" s="145">
        <v>41640</v>
      </c>
      <c r="G157" s="145">
        <v>42004</v>
      </c>
      <c r="H157" s="56" t="s">
        <v>301</v>
      </c>
      <c r="I157" s="67"/>
      <c r="J157" s="67"/>
      <c r="K157" s="67"/>
      <c r="L157" s="56"/>
      <c r="M157" s="56"/>
      <c r="N157" s="53"/>
    </row>
    <row r="158" spans="1:14" ht="12.75" customHeight="1" hidden="1">
      <c r="A158" s="52"/>
      <c r="B158" s="138"/>
      <c r="C158" s="137"/>
      <c r="D158" s="145"/>
      <c r="E158" s="145"/>
      <c r="F158" s="145"/>
      <c r="G158" s="145"/>
      <c r="H158" s="56" t="s">
        <v>302</v>
      </c>
      <c r="I158" s="67"/>
      <c r="J158" s="67"/>
      <c r="K158" s="67"/>
      <c r="L158" s="56"/>
      <c r="M158" s="56"/>
      <c r="N158" s="53"/>
    </row>
    <row r="159" spans="1:14" ht="63.75" customHeight="1" hidden="1">
      <c r="A159" s="52"/>
      <c r="B159" s="138" t="s">
        <v>352</v>
      </c>
      <c r="C159" s="137"/>
      <c r="D159" s="145">
        <v>41640</v>
      </c>
      <c r="E159" s="145">
        <v>42004</v>
      </c>
      <c r="F159" s="145">
        <v>41640</v>
      </c>
      <c r="G159" s="145">
        <v>42004</v>
      </c>
      <c r="H159" s="56" t="s">
        <v>301</v>
      </c>
      <c r="I159" s="67"/>
      <c r="J159" s="67"/>
      <c r="K159" s="67"/>
      <c r="L159" s="56"/>
      <c r="M159" s="56"/>
      <c r="N159" s="53"/>
    </row>
    <row r="160" spans="1:14" ht="12.75" customHeight="1" hidden="1">
      <c r="A160" s="52"/>
      <c r="B160" s="138"/>
      <c r="C160" s="137"/>
      <c r="D160" s="145"/>
      <c r="E160" s="145"/>
      <c r="F160" s="145"/>
      <c r="G160" s="145"/>
      <c r="H160" s="56" t="s">
        <v>302</v>
      </c>
      <c r="I160" s="67"/>
      <c r="J160" s="67"/>
      <c r="K160" s="67"/>
      <c r="L160" s="56"/>
      <c r="M160" s="56"/>
      <c r="N160" s="53"/>
    </row>
    <row r="161" spans="1:14" ht="15.75" customHeight="1" hidden="1">
      <c r="A161" s="137" t="s">
        <v>339</v>
      </c>
      <c r="B161" s="138" t="s">
        <v>209</v>
      </c>
      <c r="C161" s="137"/>
      <c r="D161" s="145">
        <v>41640</v>
      </c>
      <c r="E161" s="145">
        <v>42004</v>
      </c>
      <c r="F161" s="145">
        <v>41640</v>
      </c>
      <c r="G161" s="145">
        <v>42004</v>
      </c>
      <c r="H161" s="56" t="s">
        <v>301</v>
      </c>
      <c r="I161" s="67"/>
      <c r="J161" s="67"/>
      <c r="K161" s="67"/>
      <c r="L161" s="56"/>
      <c r="M161" s="56"/>
      <c r="N161" s="53"/>
    </row>
    <row r="162" spans="1:14" ht="14.25" customHeight="1" hidden="1">
      <c r="A162" s="137"/>
      <c r="B162" s="138"/>
      <c r="C162" s="137"/>
      <c r="D162" s="145"/>
      <c r="E162" s="145"/>
      <c r="F162" s="145"/>
      <c r="G162" s="145"/>
      <c r="H162" s="56" t="s">
        <v>302</v>
      </c>
      <c r="I162" s="67"/>
      <c r="J162" s="67"/>
      <c r="K162" s="67"/>
      <c r="L162" s="56"/>
      <c r="M162" s="56"/>
      <c r="N162" s="53"/>
    </row>
    <row r="163" spans="1:14" ht="15" customHeight="1" hidden="1">
      <c r="A163" s="137" t="s">
        <v>340</v>
      </c>
      <c r="B163" s="138" t="s">
        <v>210</v>
      </c>
      <c r="C163" s="137"/>
      <c r="D163" s="145">
        <v>41640</v>
      </c>
      <c r="E163" s="145">
        <v>42004</v>
      </c>
      <c r="F163" s="145">
        <v>41640</v>
      </c>
      <c r="G163" s="145">
        <v>42004</v>
      </c>
      <c r="H163" s="56" t="s">
        <v>301</v>
      </c>
      <c r="I163" s="67"/>
      <c r="J163" s="67"/>
      <c r="K163" s="67"/>
      <c r="L163" s="56"/>
      <c r="M163" s="56"/>
      <c r="N163" s="53"/>
    </row>
    <row r="164" spans="1:14" ht="17.25" customHeight="1" hidden="1">
      <c r="A164" s="137"/>
      <c r="B164" s="138"/>
      <c r="C164" s="137"/>
      <c r="D164" s="145"/>
      <c r="E164" s="145"/>
      <c r="F164" s="145"/>
      <c r="G164" s="145"/>
      <c r="H164" s="56" t="s">
        <v>302</v>
      </c>
      <c r="I164" s="67"/>
      <c r="J164" s="67"/>
      <c r="K164" s="67"/>
      <c r="L164" s="56"/>
      <c r="M164" s="56"/>
      <c r="N164" s="53"/>
    </row>
    <row r="165" spans="1:14" ht="15.75" customHeight="1" hidden="1">
      <c r="A165" s="137" t="s">
        <v>341</v>
      </c>
      <c r="B165" s="138" t="s">
        <v>211</v>
      </c>
      <c r="C165" s="137"/>
      <c r="D165" s="145">
        <v>41640</v>
      </c>
      <c r="E165" s="145">
        <v>42004</v>
      </c>
      <c r="F165" s="145">
        <v>41640</v>
      </c>
      <c r="G165" s="145">
        <v>42004</v>
      </c>
      <c r="H165" s="56" t="s">
        <v>301</v>
      </c>
      <c r="I165" s="67"/>
      <c r="J165" s="67"/>
      <c r="K165" s="67"/>
      <c r="L165" s="56"/>
      <c r="M165" s="56"/>
      <c r="N165" s="53"/>
    </row>
    <row r="166" spans="1:14" ht="14.25" customHeight="1" hidden="1">
      <c r="A166" s="137"/>
      <c r="B166" s="138"/>
      <c r="C166" s="137"/>
      <c r="D166" s="145"/>
      <c r="E166" s="145"/>
      <c r="F166" s="145"/>
      <c r="G166" s="145"/>
      <c r="H166" s="56" t="s">
        <v>302</v>
      </c>
      <c r="I166" s="67"/>
      <c r="J166" s="67"/>
      <c r="K166" s="67"/>
      <c r="L166" s="56"/>
      <c r="M166" s="56"/>
      <c r="N166" s="53"/>
    </row>
    <row r="167" spans="1:14" ht="15" customHeight="1" hidden="1">
      <c r="A167" s="137" t="s">
        <v>342</v>
      </c>
      <c r="B167" s="138" t="s">
        <v>212</v>
      </c>
      <c r="C167" s="137"/>
      <c r="D167" s="145">
        <v>41640</v>
      </c>
      <c r="E167" s="145">
        <v>42004</v>
      </c>
      <c r="F167" s="145">
        <v>41640</v>
      </c>
      <c r="G167" s="145">
        <v>42004</v>
      </c>
      <c r="H167" s="56" t="s">
        <v>301</v>
      </c>
      <c r="I167" s="67"/>
      <c r="J167" s="67"/>
      <c r="K167" s="67"/>
      <c r="L167" s="56"/>
      <c r="M167" s="56"/>
      <c r="N167" s="53"/>
    </row>
    <row r="168" spans="1:14" ht="12" customHeight="1" hidden="1">
      <c r="A168" s="137"/>
      <c r="B168" s="138"/>
      <c r="C168" s="137"/>
      <c r="D168" s="145"/>
      <c r="E168" s="145"/>
      <c r="F168" s="145"/>
      <c r="G168" s="145"/>
      <c r="H168" s="56" t="s">
        <v>302</v>
      </c>
      <c r="I168" s="67"/>
      <c r="J168" s="67"/>
      <c r="K168" s="67"/>
      <c r="L168" s="56"/>
      <c r="M168" s="56"/>
      <c r="N168" s="53"/>
    </row>
    <row r="169" spans="1:14" ht="12" customHeight="1" hidden="1">
      <c r="A169" s="52"/>
      <c r="B169" s="138" t="s">
        <v>117</v>
      </c>
      <c r="C169" s="137"/>
      <c r="D169" s="145">
        <v>41640</v>
      </c>
      <c r="E169" s="145">
        <v>42004</v>
      </c>
      <c r="F169" s="145">
        <v>41640</v>
      </c>
      <c r="G169" s="145">
        <v>42004</v>
      </c>
      <c r="H169" s="56" t="s">
        <v>301</v>
      </c>
      <c r="I169" s="67"/>
      <c r="J169" s="67"/>
      <c r="K169" s="67"/>
      <c r="L169" s="56"/>
      <c r="M169" s="56"/>
      <c r="N169" s="53"/>
    </row>
    <row r="170" spans="1:14" ht="12" customHeight="1" hidden="1">
      <c r="A170" s="52"/>
      <c r="B170" s="138"/>
      <c r="C170" s="137"/>
      <c r="D170" s="145"/>
      <c r="E170" s="145"/>
      <c r="F170" s="145"/>
      <c r="G170" s="145"/>
      <c r="H170" s="56" t="s">
        <v>302</v>
      </c>
      <c r="I170" s="67"/>
      <c r="J170" s="67"/>
      <c r="K170" s="67"/>
      <c r="L170" s="56"/>
      <c r="M170" s="56"/>
      <c r="N170" s="53"/>
    </row>
    <row r="171" spans="1:14" ht="12" customHeight="1" hidden="1">
      <c r="A171" s="52"/>
      <c r="B171" s="138" t="s">
        <v>389</v>
      </c>
      <c r="C171" s="137"/>
      <c r="D171" s="145">
        <v>41640</v>
      </c>
      <c r="E171" s="145">
        <v>42004</v>
      </c>
      <c r="F171" s="145">
        <v>41640</v>
      </c>
      <c r="G171" s="145">
        <v>42004</v>
      </c>
      <c r="H171" s="56" t="s">
        <v>301</v>
      </c>
      <c r="I171" s="67"/>
      <c r="J171" s="67"/>
      <c r="K171" s="67"/>
      <c r="L171" s="56"/>
      <c r="M171" s="56"/>
      <c r="N171" s="53"/>
    </row>
    <row r="172" spans="1:14" ht="12" customHeight="1" hidden="1">
      <c r="A172" s="52"/>
      <c r="B172" s="138"/>
      <c r="C172" s="137"/>
      <c r="D172" s="145"/>
      <c r="E172" s="145"/>
      <c r="F172" s="145"/>
      <c r="G172" s="145"/>
      <c r="H172" s="56" t="s">
        <v>302</v>
      </c>
      <c r="I172" s="67"/>
      <c r="J172" s="67"/>
      <c r="K172" s="67"/>
      <c r="L172" s="56"/>
      <c r="M172" s="56"/>
      <c r="N172" s="53"/>
    </row>
    <row r="173" spans="1:14" ht="15" customHeight="1" hidden="1">
      <c r="A173" s="137" t="s">
        <v>207</v>
      </c>
      <c r="B173" s="138" t="s">
        <v>213</v>
      </c>
      <c r="C173" s="137"/>
      <c r="D173" s="145">
        <v>41640</v>
      </c>
      <c r="E173" s="145">
        <v>42004</v>
      </c>
      <c r="F173" s="145">
        <v>41640</v>
      </c>
      <c r="G173" s="145">
        <v>42004</v>
      </c>
      <c r="H173" s="56" t="s">
        <v>301</v>
      </c>
      <c r="I173" s="67"/>
      <c r="J173" s="67"/>
      <c r="K173" s="67"/>
      <c r="L173" s="56"/>
      <c r="M173" s="56"/>
      <c r="N173" s="53"/>
    </row>
    <row r="174" spans="1:14" ht="14.25" customHeight="1" hidden="1">
      <c r="A174" s="137"/>
      <c r="B174" s="138"/>
      <c r="C174" s="137"/>
      <c r="D174" s="145"/>
      <c r="E174" s="145"/>
      <c r="F174" s="145"/>
      <c r="G174" s="145"/>
      <c r="H174" s="56" t="s">
        <v>302</v>
      </c>
      <c r="I174" s="67"/>
      <c r="J174" s="67"/>
      <c r="K174" s="67"/>
      <c r="L174" s="56"/>
      <c r="M174" s="56"/>
      <c r="N174" s="53"/>
    </row>
    <row r="175" spans="1:14" ht="14.25" customHeight="1" hidden="1">
      <c r="A175" s="137" t="s">
        <v>208</v>
      </c>
      <c r="B175" s="138" t="s">
        <v>214</v>
      </c>
      <c r="C175" s="137"/>
      <c r="D175" s="145">
        <v>41640</v>
      </c>
      <c r="E175" s="145">
        <v>42004</v>
      </c>
      <c r="F175" s="145">
        <v>41640</v>
      </c>
      <c r="G175" s="145">
        <v>42004</v>
      </c>
      <c r="H175" s="56" t="s">
        <v>301</v>
      </c>
      <c r="I175" s="67"/>
      <c r="J175" s="67"/>
      <c r="K175" s="67"/>
      <c r="L175" s="56"/>
      <c r="M175" s="56"/>
      <c r="N175" s="53"/>
    </row>
    <row r="176" spans="1:14" ht="15" customHeight="1" hidden="1">
      <c r="A176" s="137"/>
      <c r="B176" s="138"/>
      <c r="C176" s="137"/>
      <c r="D176" s="145"/>
      <c r="E176" s="145"/>
      <c r="F176" s="145"/>
      <c r="G176" s="145"/>
      <c r="H176" s="56" t="s">
        <v>302</v>
      </c>
      <c r="I176" s="67"/>
      <c r="J176" s="67"/>
      <c r="K176" s="67"/>
      <c r="L176" s="56"/>
      <c r="M176" s="56"/>
      <c r="N176" s="53"/>
    </row>
    <row r="177" spans="1:14" ht="15" customHeight="1" hidden="1">
      <c r="A177" s="137" t="s">
        <v>418</v>
      </c>
      <c r="B177" s="138" t="s">
        <v>420</v>
      </c>
      <c r="C177" s="137"/>
      <c r="D177" s="145">
        <v>41640</v>
      </c>
      <c r="E177" s="145">
        <v>42004</v>
      </c>
      <c r="F177" s="145">
        <v>41640</v>
      </c>
      <c r="G177" s="145">
        <v>42004</v>
      </c>
      <c r="H177" s="56" t="s">
        <v>301</v>
      </c>
      <c r="I177" s="67"/>
      <c r="J177" s="67"/>
      <c r="K177" s="67"/>
      <c r="L177" s="60"/>
      <c r="M177" s="60"/>
      <c r="N177" s="86"/>
    </row>
    <row r="178" spans="1:14" ht="15" customHeight="1" hidden="1">
      <c r="A178" s="137"/>
      <c r="B178" s="138"/>
      <c r="C178" s="137"/>
      <c r="D178" s="145"/>
      <c r="E178" s="145"/>
      <c r="F178" s="145"/>
      <c r="G178" s="145"/>
      <c r="H178" s="56" t="s">
        <v>302</v>
      </c>
      <c r="I178" s="67"/>
      <c r="J178" s="67"/>
      <c r="K178" s="67"/>
      <c r="L178" s="60"/>
      <c r="M178" s="60"/>
      <c r="N178" s="86"/>
    </row>
    <row r="179" spans="1:14" ht="15" customHeight="1" hidden="1">
      <c r="A179" s="52"/>
      <c r="B179" s="138" t="s">
        <v>390</v>
      </c>
      <c r="C179" s="137"/>
      <c r="D179" s="145">
        <v>41640</v>
      </c>
      <c r="E179" s="145">
        <v>42004</v>
      </c>
      <c r="F179" s="145">
        <v>41640</v>
      </c>
      <c r="G179" s="145">
        <v>42004</v>
      </c>
      <c r="H179" s="56" t="s">
        <v>301</v>
      </c>
      <c r="I179" s="67"/>
      <c r="J179" s="67"/>
      <c r="K179" s="67"/>
      <c r="L179" s="60"/>
      <c r="M179" s="60"/>
      <c r="N179" s="86"/>
    </row>
    <row r="180" spans="1:14" ht="15" customHeight="1" hidden="1">
      <c r="A180" s="52"/>
      <c r="B180" s="138"/>
      <c r="C180" s="137"/>
      <c r="D180" s="145"/>
      <c r="E180" s="145"/>
      <c r="F180" s="145"/>
      <c r="G180" s="145"/>
      <c r="H180" s="56" t="s">
        <v>302</v>
      </c>
      <c r="I180" s="67"/>
      <c r="J180" s="67"/>
      <c r="K180" s="67"/>
      <c r="L180" s="60"/>
      <c r="M180" s="60"/>
      <c r="N180" s="86"/>
    </row>
    <row r="181" spans="1:14" ht="15" customHeight="1" hidden="1">
      <c r="A181" s="52"/>
      <c r="B181" s="138" t="s">
        <v>391</v>
      </c>
      <c r="C181" s="137"/>
      <c r="D181" s="145">
        <v>41640</v>
      </c>
      <c r="E181" s="145">
        <v>42004</v>
      </c>
      <c r="F181" s="145">
        <v>41640</v>
      </c>
      <c r="G181" s="145">
        <v>42004</v>
      </c>
      <c r="H181" s="56" t="s">
        <v>301</v>
      </c>
      <c r="I181" s="67"/>
      <c r="J181" s="67"/>
      <c r="K181" s="67"/>
      <c r="L181" s="60"/>
      <c r="M181" s="60"/>
      <c r="N181" s="86"/>
    </row>
    <row r="182" spans="1:14" ht="15" customHeight="1" hidden="1">
      <c r="A182" s="52"/>
      <c r="B182" s="138"/>
      <c r="C182" s="137"/>
      <c r="D182" s="145"/>
      <c r="E182" s="145"/>
      <c r="F182" s="145"/>
      <c r="G182" s="145"/>
      <c r="H182" s="56" t="s">
        <v>302</v>
      </c>
      <c r="I182" s="67"/>
      <c r="J182" s="67"/>
      <c r="K182" s="67"/>
      <c r="L182" s="60"/>
      <c r="M182" s="60"/>
      <c r="N182" s="86"/>
    </row>
    <row r="183" spans="1:14" ht="15" customHeight="1" hidden="1">
      <c r="A183" s="137" t="s">
        <v>419</v>
      </c>
      <c r="B183" s="138" t="s">
        <v>421</v>
      </c>
      <c r="C183" s="137"/>
      <c r="D183" s="145">
        <v>41640</v>
      </c>
      <c r="E183" s="145">
        <v>42004</v>
      </c>
      <c r="F183" s="145">
        <v>41640</v>
      </c>
      <c r="G183" s="145">
        <v>42004</v>
      </c>
      <c r="H183" s="56" t="s">
        <v>301</v>
      </c>
      <c r="I183" s="67"/>
      <c r="J183" s="67"/>
      <c r="K183" s="67"/>
      <c r="L183" s="60"/>
      <c r="M183" s="60"/>
      <c r="N183" s="86"/>
    </row>
    <row r="184" spans="1:14" ht="0.75" customHeight="1" hidden="1">
      <c r="A184" s="137"/>
      <c r="B184" s="138"/>
      <c r="C184" s="137"/>
      <c r="D184" s="145"/>
      <c r="E184" s="145"/>
      <c r="F184" s="145"/>
      <c r="G184" s="145"/>
      <c r="H184" s="56" t="s">
        <v>302</v>
      </c>
      <c r="I184" s="67"/>
      <c r="J184" s="67"/>
      <c r="K184" s="67"/>
      <c r="L184" s="60"/>
      <c r="M184" s="60"/>
      <c r="N184" s="86"/>
    </row>
    <row r="185" spans="1:14" ht="174" customHeight="1">
      <c r="A185" s="52" t="s">
        <v>383</v>
      </c>
      <c r="B185" s="56" t="s">
        <v>156</v>
      </c>
      <c r="C185" s="56" t="s">
        <v>483</v>
      </c>
      <c r="D185" s="52" t="s">
        <v>435</v>
      </c>
      <c r="E185" s="57" t="s">
        <v>436</v>
      </c>
      <c r="F185" s="63" t="s">
        <v>513</v>
      </c>
      <c r="G185" s="56" t="s">
        <v>514</v>
      </c>
      <c r="H185" s="56" t="s">
        <v>305</v>
      </c>
      <c r="I185" s="67" t="s">
        <v>97</v>
      </c>
      <c r="J185" s="67" t="s">
        <v>97</v>
      </c>
      <c r="K185" s="67" t="s">
        <v>97</v>
      </c>
      <c r="L185" s="56" t="s">
        <v>510</v>
      </c>
      <c r="M185" s="56" t="s">
        <v>505</v>
      </c>
      <c r="N185" s="53"/>
    </row>
    <row r="186" spans="1:16" ht="183" customHeight="1">
      <c r="A186" s="52" t="s">
        <v>384</v>
      </c>
      <c r="B186" s="56" t="s">
        <v>157</v>
      </c>
      <c r="C186" s="56" t="s">
        <v>484</v>
      </c>
      <c r="D186" s="52" t="s">
        <v>435</v>
      </c>
      <c r="E186" s="57" t="s">
        <v>436</v>
      </c>
      <c r="F186" s="63" t="s">
        <v>513</v>
      </c>
      <c r="G186" s="56" t="s">
        <v>514</v>
      </c>
      <c r="H186" s="56" t="s">
        <v>305</v>
      </c>
      <c r="I186" s="67" t="s">
        <v>97</v>
      </c>
      <c r="J186" s="67" t="s">
        <v>97</v>
      </c>
      <c r="K186" s="67" t="s">
        <v>97</v>
      </c>
      <c r="L186" s="56" t="s">
        <v>508</v>
      </c>
      <c r="M186" s="56" t="s">
        <v>505</v>
      </c>
      <c r="N186" s="53"/>
      <c r="P186" s="59"/>
    </row>
    <row r="187" spans="1:14" ht="87.75" customHeight="1">
      <c r="A187" s="52" t="s">
        <v>385</v>
      </c>
      <c r="B187" s="56" t="s">
        <v>262</v>
      </c>
      <c r="C187" s="56" t="s">
        <v>479</v>
      </c>
      <c r="D187" s="52" t="s">
        <v>435</v>
      </c>
      <c r="E187" s="52" t="s">
        <v>436</v>
      </c>
      <c r="F187" s="63" t="s">
        <v>513</v>
      </c>
      <c r="G187" s="56" t="s">
        <v>514</v>
      </c>
      <c r="H187" s="56" t="s">
        <v>301</v>
      </c>
      <c r="I187" s="67">
        <v>900.2</v>
      </c>
      <c r="J187" s="67">
        <v>900.2</v>
      </c>
      <c r="K187" s="67">
        <f>J187/I187*100</f>
        <v>100</v>
      </c>
      <c r="L187" s="56" t="s">
        <v>495</v>
      </c>
      <c r="M187" s="56" t="s">
        <v>505</v>
      </c>
      <c r="N187" s="53"/>
    </row>
    <row r="188" spans="1:14" ht="117.75" customHeight="1">
      <c r="A188" s="52" t="s">
        <v>42</v>
      </c>
      <c r="B188" s="56" t="s">
        <v>424</v>
      </c>
      <c r="C188" s="56" t="s">
        <v>483</v>
      </c>
      <c r="D188" s="52" t="s">
        <v>435</v>
      </c>
      <c r="E188" s="52" t="s">
        <v>436</v>
      </c>
      <c r="F188" s="63" t="s">
        <v>513</v>
      </c>
      <c r="G188" s="56" t="s">
        <v>514</v>
      </c>
      <c r="H188" s="56" t="s">
        <v>305</v>
      </c>
      <c r="I188" s="67" t="s">
        <v>97</v>
      </c>
      <c r="J188" s="67" t="s">
        <v>97</v>
      </c>
      <c r="K188" s="67" t="s">
        <v>97</v>
      </c>
      <c r="L188" s="56" t="s">
        <v>535</v>
      </c>
      <c r="M188" s="56" t="s">
        <v>505</v>
      </c>
      <c r="N188" s="53"/>
    </row>
    <row r="189" spans="1:14" ht="117.75" customHeight="1">
      <c r="A189" s="58" t="s">
        <v>270</v>
      </c>
      <c r="B189" s="56" t="s">
        <v>4</v>
      </c>
      <c r="C189" s="56" t="s">
        <v>490</v>
      </c>
      <c r="D189" s="52" t="s">
        <v>435</v>
      </c>
      <c r="E189" s="52" t="s">
        <v>201</v>
      </c>
      <c r="F189" s="63" t="s">
        <v>513</v>
      </c>
      <c r="G189" s="56" t="s">
        <v>514</v>
      </c>
      <c r="H189" s="56" t="s">
        <v>305</v>
      </c>
      <c r="I189" s="67" t="s">
        <v>97</v>
      </c>
      <c r="J189" s="67" t="s">
        <v>97</v>
      </c>
      <c r="K189" s="67" t="s">
        <v>97</v>
      </c>
      <c r="L189" s="56" t="s">
        <v>496</v>
      </c>
      <c r="M189" s="56" t="s">
        <v>505</v>
      </c>
      <c r="N189" s="53"/>
    </row>
    <row r="190" spans="1:14" ht="168.75" customHeight="1">
      <c r="A190" s="52" t="s">
        <v>5</v>
      </c>
      <c r="B190" s="56" t="s">
        <v>193</v>
      </c>
      <c r="C190" s="56" t="s">
        <v>489</v>
      </c>
      <c r="D190" s="52" t="s">
        <v>435</v>
      </c>
      <c r="E190" s="52" t="s">
        <v>201</v>
      </c>
      <c r="F190" s="63" t="s">
        <v>513</v>
      </c>
      <c r="G190" s="56" t="s">
        <v>514</v>
      </c>
      <c r="H190" s="56" t="s">
        <v>305</v>
      </c>
      <c r="I190" s="67" t="s">
        <v>97</v>
      </c>
      <c r="J190" s="67" t="s">
        <v>97</v>
      </c>
      <c r="K190" s="67" t="s">
        <v>97</v>
      </c>
      <c r="L190" s="56" t="s">
        <v>497</v>
      </c>
      <c r="M190" s="56" t="s">
        <v>505</v>
      </c>
      <c r="N190" s="53"/>
    </row>
    <row r="191" spans="1:14" ht="90.75" customHeight="1">
      <c r="A191" s="58" t="s">
        <v>43</v>
      </c>
      <c r="B191" s="56" t="s">
        <v>109</v>
      </c>
      <c r="C191" s="56" t="s">
        <v>321</v>
      </c>
      <c r="D191" s="52" t="s">
        <v>435</v>
      </c>
      <c r="E191" s="52" t="s">
        <v>201</v>
      </c>
      <c r="F191" s="63" t="s">
        <v>513</v>
      </c>
      <c r="G191" s="56" t="s">
        <v>514</v>
      </c>
      <c r="H191" s="56" t="s">
        <v>301</v>
      </c>
      <c r="I191" s="67">
        <f>I206</f>
        <v>3766.4</v>
      </c>
      <c r="J191" s="67">
        <f>J206</f>
        <v>3766.4</v>
      </c>
      <c r="K191" s="67">
        <f>J191/I191*100</f>
        <v>100</v>
      </c>
      <c r="L191" s="56"/>
      <c r="M191" s="56"/>
      <c r="N191" s="53"/>
    </row>
    <row r="192" spans="1:14" ht="63" customHeight="1" hidden="1">
      <c r="A192" s="58" t="s">
        <v>44</v>
      </c>
      <c r="B192" s="56" t="s">
        <v>111</v>
      </c>
      <c r="C192" s="56" t="s">
        <v>279</v>
      </c>
      <c r="D192" s="57">
        <v>41640</v>
      </c>
      <c r="E192" s="57">
        <v>42004</v>
      </c>
      <c r="F192" s="57">
        <v>41640</v>
      </c>
      <c r="G192" s="57">
        <v>42004</v>
      </c>
      <c r="H192" s="56" t="s">
        <v>301</v>
      </c>
      <c r="I192" s="67"/>
      <c r="J192" s="67"/>
      <c r="K192" s="67"/>
      <c r="L192" s="56" t="s">
        <v>227</v>
      </c>
      <c r="M192" s="56"/>
      <c r="N192" s="53"/>
    </row>
    <row r="193" spans="1:14" ht="0.75" customHeight="1" hidden="1">
      <c r="A193" s="58" t="s">
        <v>45</v>
      </c>
      <c r="B193" s="56" t="s">
        <v>31</v>
      </c>
      <c r="C193" s="56" t="s">
        <v>279</v>
      </c>
      <c r="D193" s="57">
        <v>41640</v>
      </c>
      <c r="E193" s="57">
        <v>42004</v>
      </c>
      <c r="F193" s="57">
        <v>41640</v>
      </c>
      <c r="G193" s="57">
        <v>42004</v>
      </c>
      <c r="H193" s="56" t="s">
        <v>301</v>
      </c>
      <c r="I193" s="67"/>
      <c r="J193" s="67"/>
      <c r="K193" s="67"/>
      <c r="L193" s="56" t="s">
        <v>228</v>
      </c>
      <c r="M193" s="56"/>
      <c r="N193" s="53"/>
    </row>
    <row r="194" spans="1:14" ht="87.75" customHeight="1" hidden="1">
      <c r="A194" s="58" t="s">
        <v>46</v>
      </c>
      <c r="B194" s="56" t="s">
        <v>154</v>
      </c>
      <c r="C194" s="56" t="s">
        <v>279</v>
      </c>
      <c r="D194" s="57">
        <v>41640</v>
      </c>
      <c r="E194" s="57">
        <v>42004</v>
      </c>
      <c r="F194" s="57">
        <v>41640</v>
      </c>
      <c r="G194" s="57">
        <v>42004</v>
      </c>
      <c r="H194" s="56" t="s">
        <v>301</v>
      </c>
      <c r="I194" s="67"/>
      <c r="J194" s="67"/>
      <c r="K194" s="67"/>
      <c r="L194" s="56" t="s">
        <v>426</v>
      </c>
      <c r="M194" s="56"/>
      <c r="N194" s="53"/>
    </row>
    <row r="195" spans="1:14" ht="241.5" customHeight="1" hidden="1">
      <c r="A195" s="58" t="s">
        <v>47</v>
      </c>
      <c r="B195" s="56" t="s">
        <v>155</v>
      </c>
      <c r="C195" s="56" t="s">
        <v>279</v>
      </c>
      <c r="D195" s="57">
        <v>41640</v>
      </c>
      <c r="E195" s="57">
        <v>42735</v>
      </c>
      <c r="F195" s="57">
        <v>41640</v>
      </c>
      <c r="G195" s="57">
        <v>42735</v>
      </c>
      <c r="H195" s="56" t="s">
        <v>301</v>
      </c>
      <c r="I195" s="67"/>
      <c r="J195" s="67"/>
      <c r="K195" s="67"/>
      <c r="L195" s="56" t="s">
        <v>206</v>
      </c>
      <c r="M195" s="56"/>
      <c r="N195" s="53"/>
    </row>
    <row r="196" spans="1:14" ht="201" customHeight="1" hidden="1">
      <c r="A196" s="58" t="s">
        <v>48</v>
      </c>
      <c r="B196" s="56" t="s">
        <v>400</v>
      </c>
      <c r="C196" s="56" t="s">
        <v>279</v>
      </c>
      <c r="D196" s="57">
        <v>41640</v>
      </c>
      <c r="E196" s="57">
        <v>42735</v>
      </c>
      <c r="F196" s="57">
        <v>41640</v>
      </c>
      <c r="G196" s="57">
        <v>42735</v>
      </c>
      <c r="H196" s="56"/>
      <c r="I196" s="67"/>
      <c r="J196" s="67"/>
      <c r="K196" s="67"/>
      <c r="L196" s="56" t="s">
        <v>370</v>
      </c>
      <c r="M196" s="56"/>
      <c r="N196" s="53"/>
    </row>
    <row r="197" spans="1:14" ht="0.75" customHeight="1" hidden="1">
      <c r="A197" s="58" t="s">
        <v>123</v>
      </c>
      <c r="B197" s="62" t="s">
        <v>122</v>
      </c>
      <c r="C197" s="56" t="s">
        <v>279</v>
      </c>
      <c r="D197" s="57">
        <v>41640</v>
      </c>
      <c r="E197" s="57">
        <v>42004</v>
      </c>
      <c r="F197" s="57">
        <v>41640</v>
      </c>
      <c r="G197" s="57">
        <v>42004</v>
      </c>
      <c r="H197" s="56" t="s">
        <v>301</v>
      </c>
      <c r="I197" s="67"/>
      <c r="J197" s="67"/>
      <c r="K197" s="67"/>
      <c r="L197" s="56" t="s">
        <v>370</v>
      </c>
      <c r="M197" s="56"/>
      <c r="N197" s="53"/>
    </row>
    <row r="198" spans="1:14" ht="93.75" customHeight="1" hidden="1">
      <c r="A198" s="58" t="s">
        <v>49</v>
      </c>
      <c r="B198" s="56" t="s">
        <v>91</v>
      </c>
      <c r="C198" s="56" t="s">
        <v>279</v>
      </c>
      <c r="D198" s="57">
        <v>41640</v>
      </c>
      <c r="E198" s="57">
        <v>42735</v>
      </c>
      <c r="F198" s="57">
        <v>41640</v>
      </c>
      <c r="G198" s="57">
        <v>42735</v>
      </c>
      <c r="H198" s="56"/>
      <c r="I198" s="67"/>
      <c r="J198" s="67"/>
      <c r="K198" s="67"/>
      <c r="L198" s="56" t="s">
        <v>430</v>
      </c>
      <c r="M198" s="56"/>
      <c r="N198" s="53"/>
    </row>
    <row r="199" spans="1:14" ht="93" customHeight="1" hidden="1">
      <c r="A199" s="58" t="s">
        <v>307</v>
      </c>
      <c r="B199" s="56" t="s">
        <v>120</v>
      </c>
      <c r="C199" s="56" t="s">
        <v>279</v>
      </c>
      <c r="D199" s="57">
        <v>41640</v>
      </c>
      <c r="E199" s="52" t="s">
        <v>121</v>
      </c>
      <c r="F199" s="57">
        <v>41640</v>
      </c>
      <c r="G199" s="52" t="s">
        <v>121</v>
      </c>
      <c r="H199" s="56" t="s">
        <v>301</v>
      </c>
      <c r="I199" s="67"/>
      <c r="J199" s="67"/>
      <c r="K199" s="67"/>
      <c r="L199" s="56"/>
      <c r="M199" s="56"/>
      <c r="N199" s="53"/>
    </row>
    <row r="200" spans="1:14" ht="114" customHeight="1" hidden="1">
      <c r="A200" s="52" t="s">
        <v>50</v>
      </c>
      <c r="B200" s="56" t="s">
        <v>22</v>
      </c>
      <c r="C200" s="56" t="s">
        <v>279</v>
      </c>
      <c r="D200" s="57">
        <v>41640</v>
      </c>
      <c r="E200" s="57">
        <v>42004</v>
      </c>
      <c r="F200" s="57">
        <v>41640</v>
      </c>
      <c r="G200" s="57">
        <v>42004</v>
      </c>
      <c r="H200" s="56" t="s">
        <v>301</v>
      </c>
      <c r="I200" s="67"/>
      <c r="J200" s="67"/>
      <c r="K200" s="67"/>
      <c r="L200" s="56" t="s">
        <v>28</v>
      </c>
      <c r="M200" s="56"/>
      <c r="N200" s="53"/>
    </row>
    <row r="201" spans="1:14" ht="156.75" customHeight="1">
      <c r="A201" s="52" t="s">
        <v>219</v>
      </c>
      <c r="B201" s="56" t="s">
        <v>72</v>
      </c>
      <c r="C201" s="56" t="s">
        <v>488</v>
      </c>
      <c r="D201" s="52" t="s">
        <v>435</v>
      </c>
      <c r="E201" s="57" t="s">
        <v>201</v>
      </c>
      <c r="F201" s="63" t="s">
        <v>513</v>
      </c>
      <c r="G201" s="56" t="s">
        <v>514</v>
      </c>
      <c r="H201" s="56" t="s">
        <v>305</v>
      </c>
      <c r="I201" s="67" t="s">
        <v>97</v>
      </c>
      <c r="J201" s="67" t="s">
        <v>97</v>
      </c>
      <c r="K201" s="67" t="s">
        <v>97</v>
      </c>
      <c r="L201" s="56" t="s">
        <v>512</v>
      </c>
      <c r="M201" s="56" t="s">
        <v>505</v>
      </c>
      <c r="N201" s="53"/>
    </row>
    <row r="202" spans="1:14" ht="1.5" customHeight="1" hidden="1">
      <c r="A202" s="58" t="s">
        <v>51</v>
      </c>
      <c r="B202" s="56" t="s">
        <v>245</v>
      </c>
      <c r="C202" s="56" t="s">
        <v>333</v>
      </c>
      <c r="D202" s="52" t="s">
        <v>435</v>
      </c>
      <c r="E202" s="57" t="s">
        <v>201</v>
      </c>
      <c r="F202" s="52" t="s">
        <v>435</v>
      </c>
      <c r="G202" s="57" t="s">
        <v>201</v>
      </c>
      <c r="H202" s="56" t="s">
        <v>305</v>
      </c>
      <c r="I202" s="67" t="s">
        <v>97</v>
      </c>
      <c r="J202" s="67"/>
      <c r="K202" s="67"/>
      <c r="L202" s="56" t="s">
        <v>498</v>
      </c>
      <c r="M202" s="56"/>
      <c r="N202" s="53"/>
    </row>
    <row r="203" spans="1:14" ht="109.5" customHeight="1">
      <c r="A203" s="52" t="s">
        <v>107</v>
      </c>
      <c r="B203" s="56" t="s">
        <v>465</v>
      </c>
      <c r="C203" s="56" t="s">
        <v>488</v>
      </c>
      <c r="D203" s="52" t="s">
        <v>435</v>
      </c>
      <c r="E203" s="57" t="s">
        <v>201</v>
      </c>
      <c r="F203" s="63" t="s">
        <v>513</v>
      </c>
      <c r="G203" s="56" t="s">
        <v>514</v>
      </c>
      <c r="H203" s="56" t="s">
        <v>305</v>
      </c>
      <c r="I203" s="67" t="s">
        <v>97</v>
      </c>
      <c r="J203" s="67" t="s">
        <v>97</v>
      </c>
      <c r="K203" s="67" t="s">
        <v>97</v>
      </c>
      <c r="L203" s="56" t="s">
        <v>511</v>
      </c>
      <c r="M203" s="56" t="s">
        <v>505</v>
      </c>
      <c r="N203" s="53"/>
    </row>
    <row r="204" spans="1:14" ht="96.75" customHeight="1" hidden="1">
      <c r="A204" s="52" t="s">
        <v>52</v>
      </c>
      <c r="B204" s="56" t="s">
        <v>375</v>
      </c>
      <c r="C204" s="56" t="s">
        <v>146</v>
      </c>
      <c r="D204" s="52" t="s">
        <v>435</v>
      </c>
      <c r="E204" s="52" t="s">
        <v>436</v>
      </c>
      <c r="F204" s="52" t="s">
        <v>435</v>
      </c>
      <c r="G204" s="52" t="s">
        <v>436</v>
      </c>
      <c r="H204" s="56" t="s">
        <v>301</v>
      </c>
      <c r="I204" s="67"/>
      <c r="J204" s="67"/>
      <c r="K204" s="67"/>
      <c r="L204" s="56" t="s">
        <v>536</v>
      </c>
      <c r="M204" s="56"/>
      <c r="N204" s="53"/>
    </row>
    <row r="205" spans="1:14" ht="1.5" customHeight="1" hidden="1">
      <c r="A205" s="52" t="s">
        <v>53</v>
      </c>
      <c r="B205" s="56" t="s">
        <v>195</v>
      </c>
      <c r="C205" s="56" t="s">
        <v>146</v>
      </c>
      <c r="D205" s="52" t="s">
        <v>435</v>
      </c>
      <c r="E205" s="52" t="s">
        <v>436</v>
      </c>
      <c r="F205" s="52" t="s">
        <v>435</v>
      </c>
      <c r="G205" s="52" t="s">
        <v>436</v>
      </c>
      <c r="H205" s="56" t="s">
        <v>301</v>
      </c>
      <c r="I205" s="67"/>
      <c r="J205" s="67"/>
      <c r="K205" s="67"/>
      <c r="L205" s="56" t="s">
        <v>537</v>
      </c>
      <c r="M205" s="56"/>
      <c r="N205" s="53"/>
    </row>
    <row r="206" spans="1:14" ht="300.75" customHeight="1">
      <c r="A206" s="58" t="s">
        <v>108</v>
      </c>
      <c r="B206" s="56" t="s">
        <v>444</v>
      </c>
      <c r="C206" s="56" t="s">
        <v>237</v>
      </c>
      <c r="D206" s="52" t="s">
        <v>435</v>
      </c>
      <c r="E206" s="57" t="s">
        <v>436</v>
      </c>
      <c r="F206" s="63" t="s">
        <v>513</v>
      </c>
      <c r="G206" s="56" t="s">
        <v>514</v>
      </c>
      <c r="H206" s="56" t="s">
        <v>301</v>
      </c>
      <c r="I206" s="67">
        <v>3766.4</v>
      </c>
      <c r="J206" s="67">
        <v>3766.4</v>
      </c>
      <c r="K206" s="67">
        <f>J206/I206*100</f>
        <v>100</v>
      </c>
      <c r="L206" s="56" t="s">
        <v>499</v>
      </c>
      <c r="M206" s="56" t="s">
        <v>505</v>
      </c>
      <c r="N206" s="53"/>
    </row>
    <row r="207" spans="1:14" ht="100.5" customHeight="1">
      <c r="A207" s="58" t="s">
        <v>1</v>
      </c>
      <c r="B207" s="56" t="s">
        <v>2</v>
      </c>
      <c r="C207" s="56" t="s">
        <v>487</v>
      </c>
      <c r="D207" s="52" t="s">
        <v>435</v>
      </c>
      <c r="E207" s="57" t="s">
        <v>436</v>
      </c>
      <c r="F207" s="63" t="s">
        <v>513</v>
      </c>
      <c r="G207" s="56" t="s">
        <v>514</v>
      </c>
      <c r="H207" s="56" t="s">
        <v>305</v>
      </c>
      <c r="I207" s="67" t="s">
        <v>57</v>
      </c>
      <c r="J207" s="67" t="s">
        <v>57</v>
      </c>
      <c r="K207" s="67" t="s">
        <v>57</v>
      </c>
      <c r="L207" s="56" t="s">
        <v>547</v>
      </c>
      <c r="M207" s="56" t="s">
        <v>505</v>
      </c>
      <c r="N207" s="53"/>
    </row>
    <row r="208" spans="1:14" ht="47.25" customHeight="1">
      <c r="A208" s="52" t="s">
        <v>425</v>
      </c>
      <c r="B208" s="60" t="s">
        <v>84</v>
      </c>
      <c r="C208" s="60" t="s">
        <v>480</v>
      </c>
      <c r="D208" s="52" t="s">
        <v>435</v>
      </c>
      <c r="E208" s="52" t="s">
        <v>436</v>
      </c>
      <c r="F208" s="63" t="s">
        <v>513</v>
      </c>
      <c r="G208" s="56" t="s">
        <v>514</v>
      </c>
      <c r="H208" s="56" t="s">
        <v>301</v>
      </c>
      <c r="I208" s="67">
        <f>I209+I211+I212</f>
        <v>49715.5</v>
      </c>
      <c r="J208" s="67">
        <f>J209+J211+J212</f>
        <v>49714.880000000005</v>
      </c>
      <c r="K208" s="67">
        <f>J208/I208*100</f>
        <v>99.9987529040239</v>
      </c>
      <c r="L208" s="52"/>
      <c r="M208" s="52"/>
      <c r="N208" s="75"/>
    </row>
    <row r="209" spans="1:14" ht="16.5" customHeight="1">
      <c r="A209" s="137" t="s">
        <v>364</v>
      </c>
      <c r="B209" s="138" t="s">
        <v>129</v>
      </c>
      <c r="C209" s="138" t="s">
        <v>480</v>
      </c>
      <c r="D209" s="137" t="s">
        <v>435</v>
      </c>
      <c r="E209" s="145" t="s">
        <v>436</v>
      </c>
      <c r="F209" s="137" t="s">
        <v>515</v>
      </c>
      <c r="G209" s="145" t="s">
        <v>516</v>
      </c>
      <c r="H209" s="139" t="s">
        <v>301</v>
      </c>
      <c r="I209" s="136">
        <v>24556.7</v>
      </c>
      <c r="J209" s="136">
        <v>24556.08</v>
      </c>
      <c r="K209" s="136">
        <f>J209/I209*100</f>
        <v>99.9974752307924</v>
      </c>
      <c r="L209" s="138" t="s">
        <v>466</v>
      </c>
      <c r="M209" s="138" t="s">
        <v>505</v>
      </c>
      <c r="N209" s="86"/>
    </row>
    <row r="210" spans="1:19" ht="42" customHeight="1">
      <c r="A210" s="137"/>
      <c r="B210" s="138"/>
      <c r="C210" s="138"/>
      <c r="D210" s="137"/>
      <c r="E210" s="145"/>
      <c r="F210" s="137"/>
      <c r="G210" s="145"/>
      <c r="H210" s="139"/>
      <c r="I210" s="139"/>
      <c r="J210" s="139"/>
      <c r="K210" s="139"/>
      <c r="L210" s="138"/>
      <c r="M210" s="138"/>
      <c r="N210" s="86"/>
      <c r="S210" s="56"/>
    </row>
    <row r="211" spans="1:14" ht="137.25" customHeight="1">
      <c r="A211" s="52" t="s">
        <v>365</v>
      </c>
      <c r="B211" s="60" t="s">
        <v>349</v>
      </c>
      <c r="C211" s="56" t="s">
        <v>481</v>
      </c>
      <c r="D211" s="52" t="s">
        <v>435</v>
      </c>
      <c r="E211" s="57" t="s">
        <v>436</v>
      </c>
      <c r="F211" s="63" t="s">
        <v>513</v>
      </c>
      <c r="G211" s="56" t="s">
        <v>514</v>
      </c>
      <c r="H211" s="56" t="s">
        <v>301</v>
      </c>
      <c r="I211" s="67">
        <v>22.3</v>
      </c>
      <c r="J211" s="67">
        <v>22.3</v>
      </c>
      <c r="K211" s="67">
        <f>J211/I211*100</f>
        <v>100</v>
      </c>
      <c r="L211" s="56" t="s">
        <v>538</v>
      </c>
      <c r="M211" s="56" t="s">
        <v>505</v>
      </c>
      <c r="N211" s="53"/>
    </row>
    <row r="212" spans="1:14" ht="80.25" customHeight="1">
      <c r="A212" s="52" t="s">
        <v>366</v>
      </c>
      <c r="B212" s="56" t="s">
        <v>23</v>
      </c>
      <c r="C212" s="56" t="s">
        <v>482</v>
      </c>
      <c r="D212" s="52" t="s">
        <v>435</v>
      </c>
      <c r="E212" s="57" t="s">
        <v>436</v>
      </c>
      <c r="F212" s="63" t="s">
        <v>513</v>
      </c>
      <c r="G212" s="56" t="s">
        <v>514</v>
      </c>
      <c r="H212" s="56" t="s">
        <v>301</v>
      </c>
      <c r="I212" s="67">
        <f>28902.9-I206</f>
        <v>25136.5</v>
      </c>
      <c r="J212" s="67">
        <v>25136.5</v>
      </c>
      <c r="K212" s="67">
        <f>J212/I212*100</f>
        <v>100</v>
      </c>
      <c r="L212" s="56" t="s">
        <v>500</v>
      </c>
      <c r="M212" s="56" t="s">
        <v>505</v>
      </c>
      <c r="N212" s="53"/>
    </row>
    <row r="213" spans="1:14" ht="52.5" customHeight="1">
      <c r="A213" s="152" t="s">
        <v>566</v>
      </c>
      <c r="B213" s="153"/>
      <c r="C213" s="153"/>
      <c r="D213" s="153"/>
      <c r="E213" s="153"/>
      <c r="F213" s="153"/>
      <c r="G213" s="153"/>
      <c r="H213" s="153"/>
      <c r="I213" s="153"/>
      <c r="J213" s="153"/>
      <c r="K213" s="153"/>
      <c r="L213" s="153"/>
      <c r="M213" s="153"/>
      <c r="N213" s="53"/>
    </row>
    <row r="214" spans="3:8" ht="17.25" customHeight="1">
      <c r="C214" s="66"/>
      <c r="E214" s="55"/>
      <c r="G214" s="55"/>
      <c r="H214" s="65"/>
    </row>
    <row r="215" spans="3:8" ht="27" customHeight="1">
      <c r="C215" s="66"/>
      <c r="E215" s="55"/>
      <c r="G215" s="55"/>
      <c r="H215" s="65"/>
    </row>
    <row r="216" spans="3:8" ht="18" customHeight="1">
      <c r="C216" s="55"/>
      <c r="E216" s="55"/>
      <c r="G216" s="55"/>
      <c r="H216" s="65"/>
    </row>
    <row r="217" spans="3:8" ht="25.5" customHeight="1">
      <c r="C217" s="55"/>
      <c r="E217" s="55"/>
      <c r="G217" s="55"/>
      <c r="H217" s="65"/>
    </row>
    <row r="218" spans="3:8" ht="12.75">
      <c r="C218" s="55"/>
      <c r="E218" s="55"/>
      <c r="G218" s="55"/>
      <c r="H218" s="55"/>
    </row>
    <row r="219" spans="3:8" ht="12.75">
      <c r="C219" s="55"/>
      <c r="E219" s="55"/>
      <c r="G219" s="55"/>
      <c r="H219" s="55"/>
    </row>
    <row r="220" spans="3:8" ht="12.75">
      <c r="C220" s="55"/>
      <c r="E220" s="55"/>
      <c r="G220" s="55"/>
      <c r="H220" s="55"/>
    </row>
    <row r="221" spans="3:8" ht="12.75">
      <c r="C221" s="55"/>
      <c r="E221" s="55"/>
      <c r="G221" s="55"/>
      <c r="H221" s="55"/>
    </row>
    <row r="222" spans="3:8" ht="12.75">
      <c r="C222" s="55"/>
      <c r="E222" s="55"/>
      <c r="G222" s="55"/>
      <c r="H222" s="55"/>
    </row>
    <row r="223" spans="3:8" ht="12.75">
      <c r="C223" s="55"/>
      <c r="E223" s="55"/>
      <c r="G223" s="55"/>
      <c r="H223" s="55"/>
    </row>
    <row r="224" spans="3:8" ht="12.75">
      <c r="C224" s="55"/>
      <c r="E224" s="55"/>
      <c r="G224" s="55"/>
      <c r="H224" s="55"/>
    </row>
    <row r="225" spans="3:8" ht="12.75">
      <c r="C225" s="55"/>
      <c r="E225" s="55"/>
      <c r="G225" s="55"/>
      <c r="H225" s="55"/>
    </row>
    <row r="226" spans="3:8" ht="12.75">
      <c r="C226" s="55"/>
      <c r="E226" s="55"/>
      <c r="G226" s="55"/>
      <c r="H226" s="55"/>
    </row>
    <row r="227" spans="3:8" ht="12.75">
      <c r="C227" s="55"/>
      <c r="E227" s="55"/>
      <c r="G227" s="55"/>
      <c r="H227" s="55"/>
    </row>
    <row r="228" spans="3:8" ht="12.75">
      <c r="C228" s="55"/>
      <c r="E228" s="55"/>
      <c r="G228" s="55"/>
      <c r="H228" s="55"/>
    </row>
    <row r="229" spans="3:8" ht="12.75">
      <c r="C229" s="55"/>
      <c r="E229" s="55"/>
      <c r="G229" s="55"/>
      <c r="H229" s="55"/>
    </row>
    <row r="230" spans="3:8" ht="12.75">
      <c r="C230" s="55"/>
      <c r="E230" s="55"/>
      <c r="G230" s="55"/>
      <c r="H230" s="55"/>
    </row>
    <row r="231" spans="3:8" ht="12.75">
      <c r="C231" s="55"/>
      <c r="E231" s="55"/>
      <c r="G231" s="55"/>
      <c r="H231" s="55"/>
    </row>
    <row r="232" spans="3:8" ht="12.75">
      <c r="C232" s="55"/>
      <c r="E232" s="55"/>
      <c r="G232" s="55"/>
      <c r="H232" s="55"/>
    </row>
    <row r="233" spans="3:8" ht="12.75">
      <c r="C233" s="55"/>
      <c r="E233" s="55"/>
      <c r="G233" s="55"/>
      <c r="H233" s="55"/>
    </row>
    <row r="234" spans="3:8" ht="12.75">
      <c r="C234" s="55"/>
      <c r="E234" s="55"/>
      <c r="G234" s="55"/>
      <c r="H234" s="55"/>
    </row>
    <row r="235" spans="3:8" ht="12.75">
      <c r="C235" s="55"/>
      <c r="H235" s="55"/>
    </row>
    <row r="236" spans="3:8" ht="12.75">
      <c r="C236" s="55"/>
      <c r="H236" s="55"/>
    </row>
    <row r="237" spans="3:8" ht="12.75">
      <c r="C237" s="55"/>
      <c r="H237" s="55"/>
    </row>
    <row r="238" ht="12.75">
      <c r="C238" s="55"/>
    </row>
    <row r="239" ht="12.75">
      <c r="C239" s="55"/>
    </row>
    <row r="240" ht="12.75">
      <c r="C240" s="55"/>
    </row>
    <row r="241" ht="12.75">
      <c r="C241" s="55"/>
    </row>
    <row r="242" ht="12.75">
      <c r="C242" s="55"/>
    </row>
    <row r="243" ht="12.75">
      <c r="C243" s="55"/>
    </row>
    <row r="244" ht="12.75">
      <c r="C244" s="55"/>
    </row>
    <row r="245" ht="12.75">
      <c r="C245" s="55"/>
    </row>
    <row r="246" ht="12.75">
      <c r="C246" s="55"/>
    </row>
    <row r="247" ht="12.75">
      <c r="C247" s="55"/>
    </row>
    <row r="248" ht="12.75">
      <c r="C248" s="55"/>
    </row>
    <row r="249" ht="12.75">
      <c r="C249" s="55"/>
    </row>
  </sheetData>
  <sheetProtection/>
  <mergeCells count="348">
    <mergeCell ref="L2:M2"/>
    <mergeCell ref="D209:D210"/>
    <mergeCell ref="E209:E210"/>
    <mergeCell ref="A213:M213"/>
    <mergeCell ref="A183:A184"/>
    <mergeCell ref="B183:B184"/>
    <mergeCell ref="D181:D182"/>
    <mergeCell ref="B181:B182"/>
    <mergeCell ref="G183:G184"/>
    <mergeCell ref="F209:F210"/>
    <mergeCell ref="E179:E180"/>
    <mergeCell ref="D183:D184"/>
    <mergeCell ref="D179:D180"/>
    <mergeCell ref="E181:E182"/>
    <mergeCell ref="B179:B180"/>
    <mergeCell ref="C209:C210"/>
    <mergeCell ref="B209:B210"/>
    <mergeCell ref="L209:L210"/>
    <mergeCell ref="K209:K210"/>
    <mergeCell ref="F181:F182"/>
    <mergeCell ref="F183:F184"/>
    <mergeCell ref="J209:J210"/>
    <mergeCell ref="I209:I210"/>
    <mergeCell ref="H209:H210"/>
    <mergeCell ref="G209:G210"/>
    <mergeCell ref="A209:A210"/>
    <mergeCell ref="L147:L149"/>
    <mergeCell ref="E167:E168"/>
    <mergeCell ref="E177:E178"/>
    <mergeCell ref="B169:B170"/>
    <mergeCell ref="D153:D154"/>
    <mergeCell ref="D147:D149"/>
    <mergeCell ref="E165:E166"/>
    <mergeCell ref="D155:D156"/>
    <mergeCell ref="B161:B162"/>
    <mergeCell ref="D28:D30"/>
    <mergeCell ref="E48:E50"/>
    <mergeCell ref="D125:D127"/>
    <mergeCell ref="E125:E127"/>
    <mergeCell ref="D55:D58"/>
    <mergeCell ref="D40:D43"/>
    <mergeCell ref="D44:D47"/>
    <mergeCell ref="D63:D66"/>
    <mergeCell ref="D75:D78"/>
    <mergeCell ref="E103:E106"/>
    <mergeCell ref="D6:E6"/>
    <mergeCell ref="D37:D39"/>
    <mergeCell ref="D31:D33"/>
    <mergeCell ref="E173:E174"/>
    <mergeCell ref="E169:E170"/>
    <mergeCell ref="E161:E162"/>
    <mergeCell ref="D165:D166"/>
    <mergeCell ref="D159:D160"/>
    <mergeCell ref="E157:E158"/>
    <mergeCell ref="D157:D158"/>
    <mergeCell ref="A9:A13"/>
    <mergeCell ref="E28:E30"/>
    <mergeCell ref="D51:D54"/>
    <mergeCell ref="E37:E39"/>
    <mergeCell ref="D34:D36"/>
    <mergeCell ref="D22:D24"/>
    <mergeCell ref="C9:C13"/>
    <mergeCell ref="E44:E47"/>
    <mergeCell ref="E40:E43"/>
    <mergeCell ref="C18:C19"/>
    <mergeCell ref="E9:E13"/>
    <mergeCell ref="D9:D13"/>
    <mergeCell ref="D67:D70"/>
    <mergeCell ref="D18:D19"/>
    <mergeCell ref="E75:E78"/>
    <mergeCell ref="A4:L4"/>
    <mergeCell ref="B9:B13"/>
    <mergeCell ref="B6:B7"/>
    <mergeCell ref="C6:C7"/>
    <mergeCell ref="F6:G6"/>
    <mergeCell ref="F9:F13"/>
    <mergeCell ref="L6:L7"/>
    <mergeCell ref="L9:L13"/>
    <mergeCell ref="I6:I7"/>
    <mergeCell ref="A6:A7"/>
    <mergeCell ref="L28:L30"/>
    <mergeCell ref="L22:L24"/>
    <mergeCell ref="E22:E24"/>
    <mergeCell ref="E25:E27"/>
    <mergeCell ref="L25:L27"/>
    <mergeCell ref="L34:L36"/>
    <mergeCell ref="L40:L43"/>
    <mergeCell ref="E31:E33"/>
    <mergeCell ref="L31:L33"/>
    <mergeCell ref="E34:E36"/>
    <mergeCell ref="F31:F33"/>
    <mergeCell ref="G31:G33"/>
    <mergeCell ref="F34:F36"/>
    <mergeCell ref="G34:G36"/>
    <mergeCell ref="L37:L39"/>
    <mergeCell ref="L51:L54"/>
    <mergeCell ref="E63:E66"/>
    <mergeCell ref="E59:E62"/>
    <mergeCell ref="D59:D62"/>
    <mergeCell ref="E51:E54"/>
    <mergeCell ref="L55:L58"/>
    <mergeCell ref="F59:F62"/>
    <mergeCell ref="G59:G62"/>
    <mergeCell ref="L59:L62"/>
    <mergeCell ref="L44:L47"/>
    <mergeCell ref="D151:D152"/>
    <mergeCell ref="E147:E149"/>
    <mergeCell ref="L151:L152"/>
    <mergeCell ref="E151:E152"/>
    <mergeCell ref="E67:E70"/>
    <mergeCell ref="D48:D50"/>
    <mergeCell ref="L125:L127"/>
    <mergeCell ref="D71:D74"/>
    <mergeCell ref="L75:L78"/>
    <mergeCell ref="D25:D27"/>
    <mergeCell ref="E55:E58"/>
    <mergeCell ref="G22:G24"/>
    <mergeCell ref="F25:F27"/>
    <mergeCell ref="G25:G27"/>
    <mergeCell ref="G55:G58"/>
    <mergeCell ref="F28:F30"/>
    <mergeCell ref="G28:G30"/>
    <mergeCell ref="F37:F39"/>
    <mergeCell ref="G37:G39"/>
    <mergeCell ref="L48:L50"/>
    <mergeCell ref="B14:B17"/>
    <mergeCell ref="D14:D17"/>
    <mergeCell ref="L14:L17"/>
    <mergeCell ref="E18:E19"/>
    <mergeCell ref="D20:D21"/>
    <mergeCell ref="E14:E17"/>
    <mergeCell ref="B20:B21"/>
    <mergeCell ref="B18:B19"/>
    <mergeCell ref="C37:C39"/>
    <mergeCell ref="C34:C36"/>
    <mergeCell ref="E20:E21"/>
    <mergeCell ref="B34:B36"/>
    <mergeCell ref="C22:C24"/>
    <mergeCell ref="B40:B43"/>
    <mergeCell ref="H6:H7"/>
    <mergeCell ref="G9:G13"/>
    <mergeCell ref="F14:F17"/>
    <mergeCell ref="G14:G17"/>
    <mergeCell ref="F18:F19"/>
    <mergeCell ref="G18:G19"/>
    <mergeCell ref="F20:F21"/>
    <mergeCell ref="G20:G21"/>
    <mergeCell ref="F22:F24"/>
    <mergeCell ref="L20:L21"/>
    <mergeCell ref="L18:L19"/>
    <mergeCell ref="J6:J7"/>
    <mergeCell ref="A55:A58"/>
    <mergeCell ref="B125:B127"/>
    <mergeCell ref="C31:C33"/>
    <mergeCell ref="B44:B47"/>
    <mergeCell ref="B37:B39"/>
    <mergeCell ref="C40:C43"/>
    <mergeCell ref="C44:C47"/>
    <mergeCell ref="A14:A17"/>
    <mergeCell ref="C14:C17"/>
    <mergeCell ref="C20:C21"/>
    <mergeCell ref="C25:C27"/>
    <mergeCell ref="C28:C30"/>
    <mergeCell ref="A18:A19"/>
    <mergeCell ref="B22:B24"/>
    <mergeCell ref="A25:A27"/>
    <mergeCell ref="A20:A21"/>
    <mergeCell ref="A31:A33"/>
    <mergeCell ref="A28:A30"/>
    <mergeCell ref="A22:A24"/>
    <mergeCell ref="B31:B33"/>
    <mergeCell ref="B25:B27"/>
    <mergeCell ref="B28:B30"/>
    <mergeCell ref="A71:A74"/>
    <mergeCell ref="A79:A81"/>
    <mergeCell ref="A151:A152"/>
    <mergeCell ref="C151:C152"/>
    <mergeCell ref="A147:A149"/>
    <mergeCell ref="A125:A127"/>
    <mergeCell ref="A75:A78"/>
    <mergeCell ref="B75:B78"/>
    <mergeCell ref="C75:C78"/>
    <mergeCell ref="C79:C81"/>
    <mergeCell ref="D171:D172"/>
    <mergeCell ref="D173:D174"/>
    <mergeCell ref="D169:D170"/>
    <mergeCell ref="D175:D176"/>
    <mergeCell ref="B163:B164"/>
    <mergeCell ref="D167:D168"/>
    <mergeCell ref="D163:D164"/>
    <mergeCell ref="E175:E176"/>
    <mergeCell ref="C153:C184"/>
    <mergeCell ref="D161:D162"/>
    <mergeCell ref="E171:E172"/>
    <mergeCell ref="E159:E160"/>
    <mergeCell ref="E153:E154"/>
    <mergeCell ref="E155:E156"/>
    <mergeCell ref="E163:E164"/>
    <mergeCell ref="E183:E184"/>
    <mergeCell ref="D177:D178"/>
    <mergeCell ref="A167:A168"/>
    <mergeCell ref="B171:B172"/>
    <mergeCell ref="B177:B178"/>
    <mergeCell ref="B173:B174"/>
    <mergeCell ref="B175:B176"/>
    <mergeCell ref="A177:A178"/>
    <mergeCell ref="A173:A174"/>
    <mergeCell ref="A175:A176"/>
    <mergeCell ref="B167:B168"/>
    <mergeCell ref="A34:A36"/>
    <mergeCell ref="A40:A43"/>
    <mergeCell ref="A37:A39"/>
    <mergeCell ref="A44:A47"/>
    <mergeCell ref="B79:B81"/>
    <mergeCell ref="A103:A106"/>
    <mergeCell ref="B103:B106"/>
    <mergeCell ref="A48:A50"/>
    <mergeCell ref="B71:B74"/>
    <mergeCell ref="A59:A62"/>
    <mergeCell ref="B48:B50"/>
    <mergeCell ref="C59:C62"/>
    <mergeCell ref="C48:C50"/>
    <mergeCell ref="C71:C74"/>
    <mergeCell ref="A67:A70"/>
    <mergeCell ref="B67:B70"/>
    <mergeCell ref="C67:C70"/>
    <mergeCell ref="B55:B58"/>
    <mergeCell ref="A51:A54"/>
    <mergeCell ref="A63:A66"/>
    <mergeCell ref="C51:C54"/>
    <mergeCell ref="B51:B54"/>
    <mergeCell ref="B59:B62"/>
    <mergeCell ref="C55:C58"/>
    <mergeCell ref="C63:C66"/>
    <mergeCell ref="B63:B66"/>
    <mergeCell ref="L71:L74"/>
    <mergeCell ref="F63:F66"/>
    <mergeCell ref="G63:G66"/>
    <mergeCell ref="F67:F70"/>
    <mergeCell ref="G67:G70"/>
    <mergeCell ref="E71:E74"/>
    <mergeCell ref="F71:F74"/>
    <mergeCell ref="G71:G74"/>
    <mergeCell ref="L63:L66"/>
    <mergeCell ref="A165:A166"/>
    <mergeCell ref="A161:A162"/>
    <mergeCell ref="A163:A164"/>
    <mergeCell ref="I147:I148"/>
    <mergeCell ref="B155:B156"/>
    <mergeCell ref="F155:F156"/>
    <mergeCell ref="G155:G156"/>
    <mergeCell ref="F157:F158"/>
    <mergeCell ref="B165:B166"/>
    <mergeCell ref="B157:B158"/>
    <mergeCell ref="D103:D106"/>
    <mergeCell ref="B159:B160"/>
    <mergeCell ref="H125:H126"/>
    <mergeCell ref="D79:D81"/>
    <mergeCell ref="B151:B152"/>
    <mergeCell ref="C103:C106"/>
    <mergeCell ref="F147:F149"/>
    <mergeCell ref="G147:G149"/>
    <mergeCell ref="G125:G127"/>
    <mergeCell ref="F159:F160"/>
    <mergeCell ref="I125:I126"/>
    <mergeCell ref="H147:H148"/>
    <mergeCell ref="F125:F127"/>
    <mergeCell ref="F151:F152"/>
    <mergeCell ref="C125:C127"/>
    <mergeCell ref="A153:A154"/>
    <mergeCell ref="B153:B154"/>
    <mergeCell ref="B147:B149"/>
    <mergeCell ref="F153:F154"/>
    <mergeCell ref="C147:C149"/>
    <mergeCell ref="F40:F43"/>
    <mergeCell ref="G40:G43"/>
    <mergeCell ref="F44:F47"/>
    <mergeCell ref="G44:G47"/>
    <mergeCell ref="F75:F78"/>
    <mergeCell ref="G75:G78"/>
    <mergeCell ref="G159:G160"/>
    <mergeCell ref="F48:F50"/>
    <mergeCell ref="G48:G50"/>
    <mergeCell ref="F51:F54"/>
    <mergeCell ref="G51:G54"/>
    <mergeCell ref="F55:F58"/>
    <mergeCell ref="F161:F162"/>
    <mergeCell ref="G161:G162"/>
    <mergeCell ref="F163:F164"/>
    <mergeCell ref="G163:G164"/>
    <mergeCell ref="F165:F166"/>
    <mergeCell ref="G165:G166"/>
    <mergeCell ref="F167:F168"/>
    <mergeCell ref="G167:G168"/>
    <mergeCell ref="F169:F170"/>
    <mergeCell ref="G169:G170"/>
    <mergeCell ref="F179:F180"/>
    <mergeCell ref="G179:G180"/>
    <mergeCell ref="F171:F172"/>
    <mergeCell ref="F173:F174"/>
    <mergeCell ref="G173:G174"/>
    <mergeCell ref="F175:F176"/>
    <mergeCell ref="G175:G176"/>
    <mergeCell ref="F177:F178"/>
    <mergeCell ref="G177:G178"/>
    <mergeCell ref="G181:G182"/>
    <mergeCell ref="J125:J126"/>
    <mergeCell ref="J147:J148"/>
    <mergeCell ref="G171:G172"/>
    <mergeCell ref="G151:G152"/>
    <mergeCell ref="G157:G158"/>
    <mergeCell ref="G153:G154"/>
    <mergeCell ref="M6:M7"/>
    <mergeCell ref="M9:M13"/>
    <mergeCell ref="M14:M17"/>
    <mergeCell ref="M18:M19"/>
    <mergeCell ref="M20:M21"/>
    <mergeCell ref="K125:K126"/>
    <mergeCell ref="L79:L80"/>
    <mergeCell ref="L103:L106"/>
    <mergeCell ref="L67:L70"/>
    <mergeCell ref="K6:K7"/>
    <mergeCell ref="M22:M24"/>
    <mergeCell ref="M25:M27"/>
    <mergeCell ref="M28:M30"/>
    <mergeCell ref="M31:M33"/>
    <mergeCell ref="M34:M36"/>
    <mergeCell ref="M37:M39"/>
    <mergeCell ref="M63:M66"/>
    <mergeCell ref="M67:M70"/>
    <mergeCell ref="M71:M74"/>
    <mergeCell ref="M147:M149"/>
    <mergeCell ref="M40:M43"/>
    <mergeCell ref="M44:M47"/>
    <mergeCell ref="M48:M50"/>
    <mergeCell ref="M51:M54"/>
    <mergeCell ref="M55:M58"/>
    <mergeCell ref="M59:M62"/>
    <mergeCell ref="K147:K148"/>
    <mergeCell ref="F103:F106"/>
    <mergeCell ref="G103:G106"/>
    <mergeCell ref="E79:E81"/>
    <mergeCell ref="M209:M210"/>
    <mergeCell ref="M75:M78"/>
    <mergeCell ref="M79:M80"/>
    <mergeCell ref="M103:M106"/>
    <mergeCell ref="M125:M127"/>
    <mergeCell ref="M151:M152"/>
  </mergeCells>
  <printOptions/>
  <pageMargins left="0.4330708661417323" right="0.4330708661417323" top="0.7874015748031497" bottom="0.1968503937007874" header="0.31496062992125984" footer="0.31496062992125984"/>
  <pageSetup fitToHeight="0" fitToWidth="1" horizontalDpi="600" verticalDpi="600" orientation="landscape" paperSize="9" scale="58" r:id="rId1"/>
  <headerFooter differentFirst="1" alignWithMargins="0">
    <oddHeader>&amp;C&amp;P</oddHeader>
  </headerFooter>
  <rowBreaks count="1" manualBreakCount="1">
    <brk id="66" max="12"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LobanovaNL</dc:creator>
  <cp:keywords/>
  <dc:description/>
  <cp:lastModifiedBy>Zhenihova</cp:lastModifiedBy>
  <cp:lastPrinted>2018-03-01T16:27:51Z</cp:lastPrinted>
  <dcterms:created xsi:type="dcterms:W3CDTF">2013-07-05T06:33:06Z</dcterms:created>
  <dcterms:modified xsi:type="dcterms:W3CDTF">2018-04-16T09:26:28Z</dcterms:modified>
  <cp:category/>
  <cp:version/>
  <cp:contentType/>
  <cp:contentStatus/>
</cp:coreProperties>
</file>